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bolewa\Desktop\Regulatory\Filing Instructions-Schedule\"/>
    </mc:Choice>
  </mc:AlternateContent>
  <xr:revisionPtr revIDLastSave="0" documentId="8_{6C0B0C14-4DE6-41D1-AA5A-BB62B9DE94AB}" xr6:coauthVersionLast="47" xr6:coauthVersionMax="47" xr10:uidLastSave="{00000000-0000-0000-0000-000000000000}"/>
  <bookViews>
    <workbookView xWindow="-110" yWindow="-110" windowWidth="19420" windowHeight="11620" tabRatio="748" xr2:uid="{A738090D-8583-4F9C-8B29-999B470414F9}"/>
  </bookViews>
  <sheets>
    <sheet name="Summary Results" sheetId="8" r:id="rId1"/>
    <sheet name="ENO Input Assumptions" sheetId="5" r:id="rId2"/>
    <sheet name="TNO-AAE Input Assumptions" sheetId="3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'[1]Jun 99'!#REF!</definedName>
    <definedName name="\P">#REF!</definedName>
    <definedName name="\t">'[1]Jun 99'!#REF!</definedName>
    <definedName name="_Div02">'[2]Alloc factors'!$D$12</definedName>
    <definedName name="_div10">'[3]WP 1-2'!#REF!</definedName>
    <definedName name="_DIV12">'[4]Alloc factors'!$D$13</definedName>
    <definedName name="_div21">'[3]WP 1-2'!#REF!</definedName>
    <definedName name="_EXH1">#REF!</definedName>
    <definedName name="_EXH6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swe80">[5]Input!$E$29</definedName>
    <definedName name="_ucg80">[5]Input!$E$31</definedName>
    <definedName name="Accounting_Period">#REF!</definedName>
    <definedName name="ADJ">#REF!</definedName>
    <definedName name="aIndex">[6]Active!$C$5</definedName>
    <definedName name="ALGS_Rate3">#REF!</definedName>
    <definedName name="ALLPSCCost">#REF!</definedName>
    <definedName name="ALLPSCKwh">#REF!</definedName>
    <definedName name="Apr_00">#REF!</definedName>
    <definedName name="Apr_01">#REF!</definedName>
    <definedName name="atmos">#REF!</definedName>
    <definedName name="Aug_00">#REF!</definedName>
    <definedName name="Aug_01">#REF!</definedName>
    <definedName name="AVG_RESIDUAL_PROFORMA">'[7]DATA INPUT'!$D$43</definedName>
    <definedName name="B_Rate3">#REF!</definedName>
    <definedName name="bestegsl">'[8]Comparison Detail-Overall'!$H$27</definedName>
    <definedName name="bestegslrtc">'[8]Comparison Detail-Overall'!$H$28</definedName>
    <definedName name="bestegslrtcverb">'[8]Comparison Detail-Overall'!$F$28</definedName>
    <definedName name="bestegslverb">'[8]Comparison Detail-Overall'!$F$27</definedName>
    <definedName name="bestell">'[8]Comparison Detail-Overall'!$H$25</definedName>
    <definedName name="bestellrtc">'[8]Comparison Detail-Overall'!$H$26</definedName>
    <definedName name="bestellrtcverb">'[8]Comparison Detail-Overall'!$F$26</definedName>
    <definedName name="bestellverb">'[8]Comparison Detail-Overall'!$F$25</definedName>
    <definedName name="BUSUNIT">'[9]Input '!$C$9</definedName>
    <definedName name="BUTLER">#REF!</definedName>
    <definedName name="C_">'[4]Schedule 4 O&amp;M'!#REF!</definedName>
    <definedName name="C_Rate3">#REF!</definedName>
    <definedName name="Capacity">[10]Assumptions!$E$11</definedName>
    <definedName name="CAPITAL">#REF!</definedName>
    <definedName name="Central_Only">'[4]Alloc factors'!#REF!</definedName>
    <definedName name="Cleared_Demand">#REF!</definedName>
    <definedName name="Cleared_MW">#REF!</definedName>
    <definedName name="Cleared_Supply">#REF!</definedName>
    <definedName name="COM230FSCAPR">'[8]FUELADJ-G'!$S$53</definedName>
    <definedName name="COM230FSCAUG">'[8]FUELADJ-G'!$W$53</definedName>
    <definedName name="COM230FSCDEC">'[8]FUELADJ-G'!$AA$53</definedName>
    <definedName name="COM230FSCFEB">'[8]FUELADJ-G'!$Q$53</definedName>
    <definedName name="COM230FSCIIAPR">'[8]FUELADJ-G'!$S$71</definedName>
    <definedName name="COM230FSCIIAUG">'[8]FUELADJ-G'!$W$71</definedName>
    <definedName name="COM230FSCIIDEC">'[8]FUELADJ-G'!$AA$71</definedName>
    <definedName name="COM230FSCIIFEB">'[8]FUELADJ-G'!$Q$71</definedName>
    <definedName name="COM230FSCIIIAPR">'[8]FUELADJ-G'!$S$83</definedName>
    <definedName name="COM230FSCIIIAUG">'[8]FUELADJ-G'!$W$83</definedName>
    <definedName name="COM230FSCIIIDEC">'[8]FUELADJ-G'!$AA$83</definedName>
    <definedName name="COM230FSCIIIFEB">'[8]FUELADJ-G'!$Q$83</definedName>
    <definedName name="COM230FSCIIIJAN">'[8]FUELADJ-G'!$P$83</definedName>
    <definedName name="COM230FSCIIIJUL">'[8]FUELADJ-G'!$V$83</definedName>
    <definedName name="COM230FSCIIIJUN">'[8]FUELADJ-G'!$U$83</definedName>
    <definedName name="COM230FSCIIIMAR">'[8]FUELADJ-G'!$R$83</definedName>
    <definedName name="COM230FSCIIIMAY">'[8]FUELADJ-G'!$T$83</definedName>
    <definedName name="COM230FSCIIINOV">'[8]FUELADJ-G'!$Z$83</definedName>
    <definedName name="COM230FSCIIIOCT">'[8]FUELADJ-G'!$Y$83</definedName>
    <definedName name="COM230FSCIIISEP">'[8]FUELADJ-G'!$X$83</definedName>
    <definedName name="COM230FSCIIJAN">'[8]FUELADJ-G'!$P$71</definedName>
    <definedName name="COM230FSCIIJUL">'[8]FUELADJ-G'!$V$71</definedName>
    <definedName name="COM230FSCIIJUN">'[8]FUELADJ-G'!$U$71</definedName>
    <definedName name="COM230FSCIIMAR">'[8]FUELADJ-G'!$R$71</definedName>
    <definedName name="COM230FSCIIMAY">'[8]FUELADJ-G'!$T$71</definedName>
    <definedName name="COM230FSCIINOV">'[8]FUELADJ-G'!$Z$71</definedName>
    <definedName name="COM230FSCIIOCT">'[8]FUELADJ-G'!$Y$71</definedName>
    <definedName name="COM230FSCIISEP">'[8]FUELADJ-G'!$X$71</definedName>
    <definedName name="COM230FSCJAN">'[8]FUELADJ-G'!$P$53</definedName>
    <definedName name="COM230FSCJUL">'[8]FUELADJ-G'!$V$53</definedName>
    <definedName name="COM230FSCJUN">'[8]FUELADJ-G'!$U$53</definedName>
    <definedName name="COM230FSCMAR">'[8]FUELADJ-G'!$R$53</definedName>
    <definedName name="COM230FSCMAY">'[8]FUELADJ-G'!$T$53</definedName>
    <definedName name="COM230FSCNOV">'[8]FUELADJ-G'!$Z$53</definedName>
    <definedName name="COM230FSCOCT">'[8]FUELADJ-G'!$Y$53</definedName>
    <definedName name="COM230FSCSEP">'[8]FUELADJ-G'!$X$53</definedName>
    <definedName name="COM230LESSFSCIIAPR">'[8]FUELADJ-G'!$S$70</definedName>
    <definedName name="COM230LESSFSCIIAUG">'[8]FUELADJ-G'!$W$70</definedName>
    <definedName name="COM230LESSFSCIIDEC">'[8]FUELADJ-G'!$AA$70</definedName>
    <definedName name="COM230LESSFSCIIFEB">'[8]FUELADJ-G'!$Q$70</definedName>
    <definedName name="COM230LESSFSCIIJAN">'[8]FUELADJ-G'!$P$70</definedName>
    <definedName name="COM230LESSFSCIIJUL">'[8]FUELADJ-G'!$V$70</definedName>
    <definedName name="COM230LESSFSCIIJUN">'[8]FUELADJ-G'!$U$70</definedName>
    <definedName name="COM230LESSFSCIIMAR">'[8]FUELADJ-G'!$R$70</definedName>
    <definedName name="COM230LESSFSCIIMAY">'[8]FUELADJ-G'!$T$70</definedName>
    <definedName name="COM230LESSFSCIINOV">'[8]FUELADJ-G'!$Z$70</definedName>
    <definedName name="COM230LESSFSCIIOCT">'[8]FUELADJ-G'!$Y$70</definedName>
    <definedName name="COM230LESSFSCIISEP">'[8]FUELADJ-G'!$X$70</definedName>
    <definedName name="COM230RPCEAAPR">'[8]FUELADJ-G'!$S$30</definedName>
    <definedName name="COM230RPCEAAUG">'[8]FUELADJ-G'!$W$30</definedName>
    <definedName name="COM230RPCEADEC">'[8]FUELADJ-G'!$AA$30</definedName>
    <definedName name="COM230RPCEAFEB">'[8]FUELADJ-G'!$Q$30</definedName>
    <definedName name="COM230RPCEAJAN">'[8]FUELADJ-G'!$P$30</definedName>
    <definedName name="COM230RPCEAJUL">'[8]FUELADJ-G'!$V$30</definedName>
    <definedName name="COM230RPCEAJUN">'[8]FUELADJ-G'!$U$30</definedName>
    <definedName name="COM230RPCEAMAR">'[8]FUELADJ-G'!$R$30</definedName>
    <definedName name="COM230RPCEAMAY">'[8]FUELADJ-G'!$T$30</definedName>
    <definedName name="COM230RPCEANOV">'[8]FUELADJ-G'!$Z$30</definedName>
    <definedName name="COM230RPCEAOCT">'[8]FUELADJ-G'!$Y$30</definedName>
    <definedName name="COM230RPCEASEP">'[8]FUELADJ-G'!$X$30</definedName>
    <definedName name="COM230SCOAPR">'[8]FUELADJ-G'!$S$59</definedName>
    <definedName name="COM230SCOAUG">'[8]FUELADJ-G'!$W$59</definedName>
    <definedName name="COM230SCODEC">'[8]FUELADJ-G'!$AA$59</definedName>
    <definedName name="COM230SCOFEB">'[8]FUELADJ-G'!$Q$59</definedName>
    <definedName name="COM230SCOIIAPR">'[8]FUELADJ-G'!$S$77</definedName>
    <definedName name="COM230SCOIIAUG">'[8]FUELADJ-G'!$W$77</definedName>
    <definedName name="COM230SCOIIDEC">'[8]FUELADJ-G'!$AA$77</definedName>
    <definedName name="COM230SCOIIFEB">'[8]FUELADJ-G'!$Q$77</definedName>
    <definedName name="COM230SCOIIIAPR">'[8]FUELADJ-G'!$S$89</definedName>
    <definedName name="COM230SCOIIIAUG">'[8]FUELADJ-G'!$W$89</definedName>
    <definedName name="COM230SCOIIIDEC">'[8]FUELADJ-G'!$AA$89</definedName>
    <definedName name="COM230SCOIIIFEB">'[8]FUELADJ-G'!$Q$89</definedName>
    <definedName name="COM230SCOIIIJAN">'[8]FUELADJ-G'!$P$89</definedName>
    <definedName name="COM230SCOIIIJUL">'[8]FUELADJ-G'!$V$89</definedName>
    <definedName name="COM230SCOIIIJUN">'[8]FUELADJ-G'!$U$89</definedName>
    <definedName name="COM230SCOIIIMAR">'[8]FUELADJ-G'!$R$89</definedName>
    <definedName name="COM230SCOIIIMAY">'[8]FUELADJ-G'!$T$89</definedName>
    <definedName name="COM230SCOIIINOV">'[8]FUELADJ-G'!$Z$89</definedName>
    <definedName name="COM230SCOIIIOCT">'[8]FUELADJ-G'!$Y$89</definedName>
    <definedName name="COM230SCOIIISEP">'[8]FUELADJ-G'!$X$89</definedName>
    <definedName name="COM230SCOIIJAN">'[8]FUELADJ-G'!$P$77</definedName>
    <definedName name="COM230SCOIIJUL">'[8]FUELADJ-G'!$V$77</definedName>
    <definedName name="COM230SCOIIJUN">'[8]FUELADJ-G'!$U$77</definedName>
    <definedName name="COM230SCOIIMAR">'[8]FUELADJ-G'!$R$77</definedName>
    <definedName name="COM230SCOIIMAY">'[8]FUELADJ-G'!$T$77</definedName>
    <definedName name="COM230SCOIINOV">'[8]FUELADJ-G'!$Z$77</definedName>
    <definedName name="COM230SCOIIOCT">'[8]FUELADJ-G'!$Y$77</definedName>
    <definedName name="COM230SCOIISEP">'[8]FUELADJ-G'!$X$77</definedName>
    <definedName name="COM230SCOJAN">'[8]FUELADJ-G'!$P$59</definedName>
    <definedName name="COM230SCOJUL">'[8]FUELADJ-G'!$V$59</definedName>
    <definedName name="COM230SCOJUN">'[8]FUELADJ-G'!$U$59</definedName>
    <definedName name="COM230SCOMAR">'[8]FUELADJ-G'!$R$59</definedName>
    <definedName name="COM230SCOMAY">'[8]FUELADJ-G'!$T$59</definedName>
    <definedName name="COM230SCONOV">'[8]FUELADJ-G'!$Z$59</definedName>
    <definedName name="COM230SCOOCT">'[8]FUELADJ-G'!$Y$59</definedName>
    <definedName name="COM230SCOSEP">'[8]FUELADJ-G'!$X$59</definedName>
    <definedName name="COMFIOREAPR">'[8]FUELADJ-G'!$S$23</definedName>
    <definedName name="COMFIOREAUG">'[8]FUELADJ-G'!$W$23</definedName>
    <definedName name="COMFIOREDEC">'[8]FUELADJ-G'!$AA$23</definedName>
    <definedName name="COMFIOREFEB">'[8]FUELADJ-G'!$Q$23</definedName>
    <definedName name="COMFIOREJAN">'[8]FUELADJ-G'!$P$23</definedName>
    <definedName name="COMFIOREJUL">'[8]FUELADJ-G'!$V$23</definedName>
    <definedName name="COMFIOREJUN">'[8]FUELADJ-G'!$U$23</definedName>
    <definedName name="COMFIOREMAR">'[8]FUELADJ-G'!$R$23</definedName>
    <definedName name="COMFIOREMAY">'[8]FUELADJ-G'!$T$23</definedName>
    <definedName name="COMFIORENOV">'[8]FUELADJ-G'!$Z$23</definedName>
    <definedName name="COMFIOREOCT">'[8]FUELADJ-G'!$Y$23</definedName>
    <definedName name="COMFIORESEP">'[8]FUELADJ-G'!$X$23</definedName>
    <definedName name="COMGSNFRPCEAAPR">'[8]FUELADJ-G'!$S$41</definedName>
    <definedName name="COMGSNFRPCEAAUG">'[8]FUELADJ-G'!$W$39</definedName>
    <definedName name="COMGSNFRPCEADEC">'[8]FUELADJ-G'!$AA$39</definedName>
    <definedName name="COMGSNFRPCEAFEB">'[8]FUELADJ-G'!$Q$39</definedName>
    <definedName name="COMGSNFRPCEAJAN">'[8]FUELADJ-G'!$P$39</definedName>
    <definedName name="COMGSNFRPCEAJUL">'[8]FUELADJ-G'!$V$39</definedName>
    <definedName name="COMGSNFRPCEAJUN">'[8]FUELADJ-G'!$U$39</definedName>
    <definedName name="COMGSNFRPCEAMAR">'[8]FUELADJ-G'!$R$39</definedName>
    <definedName name="COMGSNFRPCEAMAY">'[8]FUELADJ-G'!$T$39</definedName>
    <definedName name="COMGSNFRPCEANOV">'[8]FUELADJ-G'!$Z$39</definedName>
    <definedName name="COMGSNFRPCEAOCT">'[8]FUELADJ-G'!$Y$39</definedName>
    <definedName name="COMGSNFRPCEASEP">'[8]FUELADJ-G'!$X$39</definedName>
    <definedName name="COMHLFSNFRPCEAAPR">'[8]FUELADJ-G'!$S$41</definedName>
    <definedName name="COMHLFSNFRPCEAAUG">'[8]FUELADJ-G'!$W$41</definedName>
    <definedName name="COMHLFSNFRPCEADEC">'[8]FUELADJ-G'!$AA$41</definedName>
    <definedName name="COMHLFSNFRPCEAFEB">'[8]FUELADJ-G'!$Q$41</definedName>
    <definedName name="COMHLFSNFRPCEAJAN">'[8]FUELADJ-G'!$P$41</definedName>
    <definedName name="COMHLFSNFRPCEAJUL">'[8]FUELADJ-G'!$V$41</definedName>
    <definedName name="COMHLFSNFRPCEAJUN">'[8]FUELADJ-G'!$U$41</definedName>
    <definedName name="COMHLFSNFRPCEAMAR">'[8]FUELADJ-G'!$R$41</definedName>
    <definedName name="COMHLFSNFRPCEAMAY">'[8]FUELADJ-G'!$T$41</definedName>
    <definedName name="COMHLFSNFRPCEANOV">'[8]FUELADJ-G'!$Z$41</definedName>
    <definedName name="COMHLFSNFRPCEAOCT">'[8]FUELADJ-G'!$Y$41</definedName>
    <definedName name="COMHLFSNFRPCEASEP">'[8]FUELADJ-G'!$X$41</definedName>
    <definedName name="COMLESS230FSCAPR">'[8]FUELADJ-G'!$S$52</definedName>
    <definedName name="COMLESS230FSCAUG">'[8]FUELADJ-G'!$W$52</definedName>
    <definedName name="COMLESS230FSCDEC">'[8]FUELADJ-G'!$AA$52</definedName>
    <definedName name="COMLESS230FSCFEB">'[8]FUELADJ-G'!$Q$52</definedName>
    <definedName name="COMLESS230FSCIIIAPR">'[8]FUELADJ-G'!$S$82</definedName>
    <definedName name="COMLESS230FSCIIIAUG">'[8]FUELADJ-G'!$W$82</definedName>
    <definedName name="COMLESS230FSCIIIDEC">'[8]FUELADJ-G'!$AA$82</definedName>
    <definedName name="COMLESS230FSCIIIFEB">'[8]FUELADJ-G'!$Q$82</definedName>
    <definedName name="COMLESS230FSCIIIJAN">'[8]FUELADJ-G'!$P$82</definedName>
    <definedName name="COMLESS230FSCIIIJUL">'[8]FUELADJ-G'!$V$82</definedName>
    <definedName name="COMLESS230FSCIIIJUN">'[8]FUELADJ-G'!$U$82</definedName>
    <definedName name="COMLESS230FSCIIIMAR">'[8]FUELADJ-G'!$R$82</definedName>
    <definedName name="COMLESS230FSCIIIMAY">'[8]FUELADJ-G'!$T$82</definedName>
    <definedName name="COMLESS230FSCIIINOV">'[8]FUELADJ-G'!$Z$82</definedName>
    <definedName name="COMLESS230FSCIIIOCT">'[8]FUELADJ-G'!$Y$82</definedName>
    <definedName name="COMLESS230FSCIIISEP">'[8]FUELADJ-G'!$X$82</definedName>
    <definedName name="COMLESS230FSCJAN">'[8]FUELADJ-G'!$P$52</definedName>
    <definedName name="COMLESS230FSCJUL">'[8]FUELADJ-G'!$V$52</definedName>
    <definedName name="COMLESS230FSCJUN">'[8]FUELADJ-G'!$U$52</definedName>
    <definedName name="COMLESS230FSCMAR">'[8]FUELADJ-G'!$R$52</definedName>
    <definedName name="COMLESS230FSCMAY">'[8]FUELADJ-G'!$T$52</definedName>
    <definedName name="COMLESS230FSCNOV">'[8]FUELADJ-G'!$Z$52</definedName>
    <definedName name="COMLESS230FSCOCT">'[8]FUELADJ-G'!$Y$52</definedName>
    <definedName name="COMLESS230FSCSEP">'[8]FUELADJ-G'!$X$52</definedName>
    <definedName name="COMLESS230RPCEAAPR">'[8]FUELADJ-G'!$S$29</definedName>
    <definedName name="COMLESS230RPCEAAUG">'[8]FUELADJ-G'!$W$29</definedName>
    <definedName name="COMLESS230RPCEADEC">'[8]FUELADJ-G'!$AA$29</definedName>
    <definedName name="COMLESS230RPCEAFEB">'[8]FUELADJ-G'!$Q$29</definedName>
    <definedName name="COMLESS230RPCEAJAN">'[8]FUELADJ-G'!$P$29</definedName>
    <definedName name="COMLESS230RPCEAJUL">'[8]FUELADJ-G'!$V$29</definedName>
    <definedName name="COMLESS230RPCEAJUN">'[8]FUELADJ-G'!$U$29</definedName>
    <definedName name="COMLESS230RPCEAMAR">'[8]FUELADJ-G'!$R$29</definedName>
    <definedName name="COMLESS230RPCEAMAY">'[8]FUELADJ-G'!$T$29</definedName>
    <definedName name="COMLESS230RPCEANOV">'[8]FUELADJ-G'!$Z$29</definedName>
    <definedName name="COMLESS230RPCEAOCT">'[8]FUELADJ-G'!$Y$29</definedName>
    <definedName name="COMLESS230RPCEASEP">'[8]FUELADJ-G'!$X$29</definedName>
    <definedName name="COMLESS230SCOAPR">'[8]FUELADJ-G'!$S$58</definedName>
    <definedName name="COMLESS230SCOAUG">'[8]FUELADJ-G'!$W$58</definedName>
    <definedName name="COMLESS230SCODEC">'[8]FUELADJ-G'!$AA$58</definedName>
    <definedName name="COMLESS230SCOFEB">'[8]FUELADJ-G'!$Q$58</definedName>
    <definedName name="COMLESS230SCOIIAPR">'[8]FUELADJ-G'!$S$76</definedName>
    <definedName name="COMLESS230SCOIIAUG">'[8]FUELADJ-G'!$W$76</definedName>
    <definedName name="COMLESS230SCOIIDEC">'[8]FUELADJ-G'!$AA$76</definedName>
    <definedName name="COMLESS230SCOIIFEB">'[8]FUELADJ-G'!$Q$76</definedName>
    <definedName name="COMLESS230SCOIIIAPR">'[8]FUELADJ-G'!$S$88</definedName>
    <definedName name="COMLESS230SCOIIIAUG">'[8]FUELADJ-G'!$W$88</definedName>
    <definedName name="COMLESS230SCOIIIDEC">'[8]FUELADJ-G'!$AA$88</definedName>
    <definedName name="COMLESS230SCOIIIFEB">'[8]FUELADJ-G'!$Q$88</definedName>
    <definedName name="COMLESS230SCOIIIJAN">'[8]FUELADJ-G'!$P$88</definedName>
    <definedName name="COMLESS230SCOIIIJUL">'[8]FUELADJ-G'!$V$88</definedName>
    <definedName name="COMLESS230SCOIIIJUN">'[8]FUELADJ-G'!$U$88</definedName>
    <definedName name="COMLESS230SCOIIIMAR">'[8]FUELADJ-G'!$R$88</definedName>
    <definedName name="COMLESS230SCOIIIMAY">'[8]FUELADJ-G'!$T$88</definedName>
    <definedName name="COMLESS230SCOIIINOV">'[8]FUELADJ-G'!$Z$88</definedName>
    <definedName name="COMLESS230SCOIIIOCT">'[8]FUELADJ-G'!$Y$88</definedName>
    <definedName name="COMLESS230SCOIIISEP">'[8]FUELADJ-G'!$X$88</definedName>
    <definedName name="COMLESS230SCOIIJAN">'[8]FUELADJ-G'!$P$76</definedName>
    <definedName name="COMLESS230SCOIIJUL">'[8]FUELADJ-G'!$V$76</definedName>
    <definedName name="COMLESS230SCOIIJUN">'[8]FUELADJ-G'!$U$76</definedName>
    <definedName name="COMLESS230SCOIIMAR">'[8]FUELADJ-G'!$R$76</definedName>
    <definedName name="COMLESS230SCOIIMAY">'[8]FUELADJ-G'!$T$76</definedName>
    <definedName name="COMLESS230SCOIINOV">'[8]FUELADJ-G'!$Z$76</definedName>
    <definedName name="COMLESS230SCOIIOCT">'[8]FUELADJ-G'!$Y$76</definedName>
    <definedName name="COMLESS230SCOIISEP">'[8]FUELADJ-G'!$X$76</definedName>
    <definedName name="COMLESS230SCOJAN">'[8]FUELADJ-G'!$P$58</definedName>
    <definedName name="COMLESS230SCOJUL">'[8]FUELADJ-G'!$V$58</definedName>
    <definedName name="COMLESS230SCOJUN">'[8]FUELADJ-G'!$U$58</definedName>
    <definedName name="COMLESS230SCOMAR">'[8]FUELADJ-G'!$R$58</definedName>
    <definedName name="COMLESS230SCOMAY">'[8]FUELADJ-G'!$T$58</definedName>
    <definedName name="COMLESS230SCONOV">'[8]FUELADJ-G'!$Z$58</definedName>
    <definedName name="COMLESS230SCOOCT">'[8]FUELADJ-G'!$Y$58</definedName>
    <definedName name="COMLESS230SCOSEP">'[8]FUELADJ-G'!$X$58</definedName>
    <definedName name="COMLGSSLGOAPR">'[8]FUELADJ-G'!$S$93</definedName>
    <definedName name="COMLGSSLGOAUG">'[8]FUELADJ-G'!$W$93</definedName>
    <definedName name="COMLGSSLGODEC">'[8]FUELADJ-G'!$AA$93</definedName>
    <definedName name="COMLGSSLGOFEB">'[8]FUELADJ-G'!$Q$93</definedName>
    <definedName name="COMLGSSLGOJAN">'[8]FUELADJ-G'!$P$93</definedName>
    <definedName name="COMLGSSLGOJUL">'[8]FUELADJ-G'!$V$93</definedName>
    <definedName name="COMLGSSLGOJUN">'[8]FUELADJ-G'!$U$93</definedName>
    <definedName name="COMLGSSLGOMAR">'[8]FUELADJ-G'!$R$93</definedName>
    <definedName name="COMLGSSLGOMAY">'[8]FUELADJ-G'!$T$93</definedName>
    <definedName name="COMLGSSLGONOV">'[8]FUELADJ-G'!$Z$93</definedName>
    <definedName name="COMLGSSLGOOCT">'[8]FUELADJ-G'!$Y$93</definedName>
    <definedName name="COMLGSSLGOSEP">'[8]FUELADJ-G'!$X$93</definedName>
    <definedName name="COMLGSSLGRAPR">'[8]FUELADJ-G'!$S$99</definedName>
    <definedName name="COMLGSSLGRAUG">'[8]FUELADJ-G'!$W$99</definedName>
    <definedName name="COMLGSSLGRDEC">'[8]FUELADJ-G'!$AA$99</definedName>
    <definedName name="COMLGSSLGRFEB">'[8]FUELADJ-G'!$Q$99</definedName>
    <definedName name="COMLGSSLGRJAN">'[8]FUELADJ-G'!$P$99</definedName>
    <definedName name="COMLGSSLGRJUL">'[8]FUELADJ-G'!$V$99</definedName>
    <definedName name="COMLGSSLGRJUN">'[8]FUELADJ-G'!$U$99</definedName>
    <definedName name="COMLGSSLGRMAR">'[8]FUELADJ-G'!$R$99</definedName>
    <definedName name="COMLGSSLGRMAY">'[8]FUELADJ-G'!$T$99</definedName>
    <definedName name="COMLGSSLGRNOV">'[8]FUELADJ-G'!$Z$99</definedName>
    <definedName name="COMLGSSLGROCT">'[8]FUELADJ-G'!$Y$99</definedName>
    <definedName name="COMLGSSLGRSEP">'[8]FUELADJ-G'!$X$99</definedName>
    <definedName name="COMLIPSNFRPCEAAPR">'[8]FUELADJ-G'!$S$37</definedName>
    <definedName name="COMLIPSNFRPCEAAUG">'[8]FUELADJ-G'!$W$37</definedName>
    <definedName name="COMLIPSNFRPCEADEC">'[8]FUELADJ-G'!$AA$37</definedName>
    <definedName name="COMLIPSNFRPCEAFEB">'[8]FUELADJ-G'!$Q$37</definedName>
    <definedName name="COMLIPSNFRPCEAJAN">'[8]FUELADJ-G'!$P$37</definedName>
    <definedName name="COMLIPSNFRPCEAJUL">'[8]FUELADJ-G'!$V$37</definedName>
    <definedName name="COMLIPSNFRPCEAJUN">'[8]FUELADJ-G'!$U$37</definedName>
    <definedName name="COMLIPSNFRPCEAMAR">'[8]FUELADJ-G'!$R$37</definedName>
    <definedName name="COMLIPSNFRPCEAMAY">'[8]FUELADJ-G'!$T$37</definedName>
    <definedName name="COMLIPSNFRPCEANOV">'[8]FUELADJ-G'!$Z$37</definedName>
    <definedName name="COMLIPSNFRPCEAOCT">'[8]FUELADJ-G'!$Y$37</definedName>
    <definedName name="COMLIPSNFRPCEASEP">'[8]FUELADJ-G'!$X$37</definedName>
    <definedName name="COMLISNFRPCEAAPR">'[8]FUELADJ-G'!$S$34</definedName>
    <definedName name="COMLISNFRPCEAAUG">'[8]FUELADJ-G'!$W$34</definedName>
    <definedName name="COMLISNFRPCEADEC">'[8]FUELADJ-G'!$AA$34</definedName>
    <definedName name="COMLISNFRPCEAFEB">'[8]FUELADJ-G'!$Q$34</definedName>
    <definedName name="COMLISNFRPCEAJAN">'[8]FUELADJ-G'!$P$34</definedName>
    <definedName name="COMLISNFRPCEAJUL">'[8]FUELADJ-G'!$V$34</definedName>
    <definedName name="COMLISNFRPCEAJUN">'[8]FUELADJ-G'!$U$34</definedName>
    <definedName name="COMLISNFRPCEAMAR">'[8]FUELADJ-G'!$R$34</definedName>
    <definedName name="COMLISNFRPCEAMAY">'[8]FUELADJ-G'!$T$34</definedName>
    <definedName name="COMLISNFRPCEANOV">'[8]FUELADJ-G'!$Z$34</definedName>
    <definedName name="COMLISNFRPCEAOCT">'[8]FUELADJ-G'!$Y$34</definedName>
    <definedName name="COMLISNFRPCEASEP">'[8]FUELADJ-G'!$X$34</definedName>
    <definedName name="COMLPSNFRPCEAAPR">'[8]FUELADJ-G'!$S$40</definedName>
    <definedName name="COMLPSNFRPCEAAUG">'[8]FUELADJ-G'!$W$40</definedName>
    <definedName name="COMLPSNFRPCEADEC">'[8]FUELADJ-G'!$AA$40</definedName>
    <definedName name="COMLPSNFRPCEAFEB">'[8]FUELADJ-G'!$Q$40</definedName>
    <definedName name="COMLPSNFRPCEAJAN">'[8]FUELADJ-G'!$P$40</definedName>
    <definedName name="COMLPSNFRPCEAJUL">'[8]FUELADJ-G'!$V$40</definedName>
    <definedName name="COMLPSNFRPCEAJUN">'[8]FUELADJ-G'!$U$40</definedName>
    <definedName name="COMLPSNFRPCEAMAR">'[8]FUELADJ-G'!$R$40</definedName>
    <definedName name="COMLPSNFRPCEAMAY">'[8]FUELADJ-G'!$T$40</definedName>
    <definedName name="COMLPSNFRPCEANOV">'[8]FUELADJ-G'!$Z$40</definedName>
    <definedName name="COMLPSNFRPCEAOCT">'[8]FUELADJ-G'!$Y$40</definedName>
    <definedName name="COMLPSNFRPCEASEP">'[8]FUELADJ-G'!$X$40</definedName>
    <definedName name="COMNONRESEECRAPR">'[8]FUELADJ-G'!$S$14</definedName>
    <definedName name="COMNONRESEECRAUG">'[8]FUELADJ-G'!$W$14</definedName>
    <definedName name="COMNONRESEECRDEC">'[8]FUELADJ-G'!$AA$14</definedName>
    <definedName name="COMNONRESEECRFEB">'[8]FUELADJ-G'!$Q$14</definedName>
    <definedName name="COMNONRESEECRJAN">'[8]FUELADJ-G'!$P$14</definedName>
    <definedName name="COMNONRESEECRJUL">'[8]FUELADJ-G'!$V$14</definedName>
    <definedName name="COMNONRESEECRJUN">'[8]FUELADJ-G'!$U$14</definedName>
    <definedName name="COMNONRESEECRMAR">'[8]FUELADJ-G'!$R$14</definedName>
    <definedName name="COMNONRESEECRMAY">'[8]FUELADJ-G'!$T$14</definedName>
    <definedName name="COMNONRESEECRNOV">'[8]FUELADJ-G'!$Z$14</definedName>
    <definedName name="COMNONRESEECROCT">'[8]FUELADJ-G'!$Y$14</definedName>
    <definedName name="COMNONRESEECRPEAPR">'[8]FUELADJ-G'!$S$11</definedName>
    <definedName name="COMNONRESEECRPEAUG">'[8]FUELADJ-G'!$W$11</definedName>
    <definedName name="COMNONRESEECRPEDEC">'[8]FUELADJ-G'!$AA$11</definedName>
    <definedName name="COMNONRESEECRPEFEB">'[8]FUELADJ-G'!$Q$11</definedName>
    <definedName name="COMNONRESEECRPEJAN">'[8]FUELADJ-G'!$P$11</definedName>
    <definedName name="COMNONRESEECRPEJUL">'[8]FUELADJ-G'!$V$11</definedName>
    <definedName name="COMNONRESEECRPEJUN">'[8]FUELADJ-G'!$U$11</definedName>
    <definedName name="COMNONRESEECRPEMAR">'[8]FUELADJ-G'!$R$11</definedName>
    <definedName name="COMNONRESEECRPEMAY">'[8]FUELADJ-G'!$T$11</definedName>
    <definedName name="COMNONRESEECRPENOV">'[8]FUELADJ-G'!$Z$11</definedName>
    <definedName name="COMNONRESEECRPEOCT">'[8]FUELADJ-G'!$Y$11</definedName>
    <definedName name="COMNONRESEECRPESEP">'[8]FUELADJ-G'!$X$11</definedName>
    <definedName name="COMNONRESEECRSEP">'[8]FUELADJ-G'!$X$14</definedName>
    <definedName name="COMPANY">'[7]DATA INPUT'!$C$7</definedName>
    <definedName name="Compare_ALGS_C_HLF_2">'[11]2006'!#REF!</definedName>
    <definedName name="Compare_B_HLF_GS_2">'[11]2006'!#REF!</definedName>
    <definedName name="Compare_C_B_HLF_2">'[11]2006'!#REF!</definedName>
    <definedName name="COMPRIMFSCAPR">'[8]FUELADJ-G'!$S$51</definedName>
    <definedName name="COMPRIMFSCAUG">'[8]FUELADJ-G'!$W$51</definedName>
    <definedName name="COMPRIMFSCDEC">'[8]FUELADJ-G'!$AA$51</definedName>
    <definedName name="COMPRIMFSCFEB">'[8]FUELADJ-G'!$Q$51</definedName>
    <definedName name="COMPRIMFSCIIAPR">'[8]FUELADJ-G'!$S$69</definedName>
    <definedName name="COMPRIMFSCIIAUG">'[8]FUELADJ-G'!$W$69</definedName>
    <definedName name="COMPRIMFSCIIDEC">'[8]FUELADJ-G'!$AA$69</definedName>
    <definedName name="COMPRIMFSCIIFEB">'[8]FUELADJ-G'!$Q$69</definedName>
    <definedName name="COMPRIMFSCIIIAPR">'[8]FUELADJ-G'!$S$81</definedName>
    <definedName name="COMPRIMFSCIIIAUG">'[8]FUELADJ-G'!$W$81</definedName>
    <definedName name="COMPRIMFSCIIIDEC">'[8]FUELADJ-G'!$AA$81</definedName>
    <definedName name="COMPRIMFSCIIIFEB">'[8]FUELADJ-G'!$Q$81</definedName>
    <definedName name="COMPRIMFSCIIIJAN">'[8]FUELADJ-G'!$P$81</definedName>
    <definedName name="COMPRIMFSCIIIJUL">'[8]FUELADJ-G'!$V$81</definedName>
    <definedName name="COMPRIMFSCIIIJUN">'[8]FUELADJ-G'!$U$81</definedName>
    <definedName name="COMPRIMFSCIIIMAR">'[8]FUELADJ-G'!$R$81</definedName>
    <definedName name="COMPRIMFSCIIIMAY">'[8]FUELADJ-G'!$T$81</definedName>
    <definedName name="COMPRIMFSCIIINOV">'[8]FUELADJ-G'!$Z$81</definedName>
    <definedName name="COMPRIMFSCIIIOCT">'[8]FUELADJ-G'!$Y$81</definedName>
    <definedName name="COMPRIMFSCIIISEP">'[8]FUELADJ-G'!$X$81</definedName>
    <definedName name="COMPRIMFSCIIJAN">'[8]FUELADJ-G'!$P$69</definedName>
    <definedName name="COMPRIMFSCIIJUL">'[8]FUELADJ-G'!$V$69</definedName>
    <definedName name="COMPRIMFSCIIJUN">'[8]FUELADJ-G'!$U$69</definedName>
    <definedName name="COMPRIMFSCIIMAR">'[8]FUELADJ-G'!$R$69</definedName>
    <definedName name="COMPRIMFSCIIMAY">'[8]FUELADJ-G'!$T$69</definedName>
    <definedName name="COMPRIMFSCIINOV">'[8]FUELADJ-G'!$Z$69</definedName>
    <definedName name="COMPRIMFSCIIOCT">'[8]FUELADJ-G'!$Y$69</definedName>
    <definedName name="COMPRIMFSCIISEP">'[8]FUELADJ-G'!$X$69</definedName>
    <definedName name="COMPRIMFSCJAN">'[8]FUELADJ-G'!$P$51</definedName>
    <definedName name="COMPRIMFSCJUL">'[8]FUELADJ-G'!$V$51</definedName>
    <definedName name="COMPRIMFSCJUN">'[8]FUELADJ-G'!$U$51</definedName>
    <definedName name="COMPRIMFSCMAR">'[8]FUELADJ-G'!$R$51</definedName>
    <definedName name="COMPRIMFSCMAY">'[8]FUELADJ-G'!$T$51</definedName>
    <definedName name="COMPRIMFSCNOV">'[8]FUELADJ-G'!$Z$51</definedName>
    <definedName name="COMPRIMFSCOCT">'[8]FUELADJ-G'!$Y$51</definedName>
    <definedName name="COMPRIMFSCSEP">'[8]FUELADJ-G'!$X$51</definedName>
    <definedName name="COMPRIMRPCEAAPR">'[8]FUELADJ-G'!$S$28</definedName>
    <definedName name="COMPRIMRPCEAAUG">'[8]FUELADJ-G'!$W$28</definedName>
    <definedName name="COMPRIMRPCEADEC">'[8]FUELADJ-G'!$AA$28</definedName>
    <definedName name="COMPRIMRPCEAFEB">'[8]FUELADJ-G'!$Q$28</definedName>
    <definedName name="COMPRIMRPCEAJAN">'[8]FUELADJ-G'!$P$28</definedName>
    <definedName name="COMPRIMRPCEAJUL">'[8]FUELADJ-G'!$V$28</definedName>
    <definedName name="COMPRIMRPCEAJUN">'[8]FUELADJ-G'!$U$28</definedName>
    <definedName name="COMPRIMRPCEAMAR">'[8]FUELADJ-G'!$R$28</definedName>
    <definedName name="COMPRIMRPCEAMAY">'[8]FUELADJ-G'!$T$28</definedName>
    <definedName name="COMPRIMRPCEANOV">'[8]FUELADJ-G'!$Z$28</definedName>
    <definedName name="COMPRIMRPCEAOCT">'[8]FUELADJ-G'!$Y$28</definedName>
    <definedName name="COMPRIMRPCEASEP">'[8]FUELADJ-G'!$X$28</definedName>
    <definedName name="COMPRIMSCOAPR">'[8]FUELADJ-G'!$S$57</definedName>
    <definedName name="COMPRIMSCOAUG">'[8]FUELADJ-G'!$W$57</definedName>
    <definedName name="COMPRIMSCODEC">'[8]FUELADJ-G'!$AA$57</definedName>
    <definedName name="COMPRIMSCOFEB">'[8]FUELADJ-G'!$Q$57</definedName>
    <definedName name="COMPRIMSCOIIAPR">'[8]FUELADJ-G'!$S$75</definedName>
    <definedName name="COMPRIMSCOIIAUG">'[8]FUELADJ-G'!$W$75</definedName>
    <definedName name="COMPRIMSCOIIDEC">'[8]FUELADJ-G'!$AA$75</definedName>
    <definedName name="COMPRIMSCOIIFEB">'[8]FUELADJ-G'!$Q$75</definedName>
    <definedName name="COMPRIMSCOIIIAPR">'[8]FUELADJ-G'!$S$87</definedName>
    <definedName name="COMPRIMSCOIIIAUG">'[8]FUELADJ-G'!$W$87</definedName>
    <definedName name="COMPRIMSCOIIIDEC">'[8]FUELADJ-G'!$AA$87</definedName>
    <definedName name="COMPRIMSCOIIIFEB">'[8]FUELADJ-G'!$Q$87</definedName>
    <definedName name="COMPRIMSCOIIIJAN">'[8]FUELADJ-G'!$P$87</definedName>
    <definedName name="COMPRIMSCOIIIJUL">'[8]FUELADJ-G'!$V$87</definedName>
    <definedName name="COMPRIMSCOIIIJUN">'[8]FUELADJ-G'!$U$87</definedName>
    <definedName name="COMPRIMSCOIIIMAR">'[8]FUELADJ-G'!$R$87</definedName>
    <definedName name="COMPRIMSCOIIIMAY">'[8]FUELADJ-G'!$T$87</definedName>
    <definedName name="COMPRIMSCOIIINOV">'[8]FUELADJ-G'!$Z$87</definedName>
    <definedName name="COMPRIMSCOIIIOCT">'[8]FUELADJ-G'!$Y$87</definedName>
    <definedName name="COMPRIMSCOIIISEP">'[8]FUELADJ-G'!$X$87</definedName>
    <definedName name="COMPRIMSCOIIJAN">'[8]FUELADJ-G'!$P$75</definedName>
    <definedName name="COMPRIMSCOIIJUL">'[8]FUELADJ-G'!$V$75</definedName>
    <definedName name="COMPRIMSCOIIJUN">'[8]FUELADJ-G'!$U$75</definedName>
    <definedName name="COMPRIMSCOIIMAR">'[8]FUELADJ-G'!$R$75</definedName>
    <definedName name="COMPRIMSCOIIMAY">'[8]FUELADJ-G'!$T$75</definedName>
    <definedName name="COMPRIMSCOIINOV">'[8]FUELADJ-G'!$Z$75</definedName>
    <definedName name="COMPRIMSCOIIOCT">'[8]FUELADJ-G'!$Y$75</definedName>
    <definedName name="COMPRIMSCOIISEP">'[8]FUELADJ-G'!$X$75</definedName>
    <definedName name="COMPRIMSCOJAN">'[8]FUELADJ-G'!$P$57</definedName>
    <definedName name="COMPRIMSCOJUL">'[8]FUELADJ-G'!$V$57</definedName>
    <definedName name="COMPRIMSCOJUN">'[8]FUELADJ-G'!$U$57</definedName>
    <definedName name="COMPRIMSCOMAR">'[8]FUELADJ-G'!$R$57</definedName>
    <definedName name="COMPRIMSCOMAY">'[8]FUELADJ-G'!$T$57</definedName>
    <definedName name="COMPRIMSCONOV">'[8]FUELADJ-G'!$Z$57</definedName>
    <definedName name="COMPRIMSCOOCT">'[8]FUELADJ-G'!$Y$57</definedName>
    <definedName name="COMPRIMSCOSEP">'[8]FUELADJ-G'!$X$57</definedName>
    <definedName name="COMRIDERCAPR">'[8]FUELADJ-G'!$S$45</definedName>
    <definedName name="COMRIDERCAUG">'[8]FUELADJ-G'!$W$45</definedName>
    <definedName name="COMRIDERCDEC">'[8]FUELADJ-G'!$AA$45</definedName>
    <definedName name="COMRIDERCFEB">'[8]FUELADJ-G'!$Q$45</definedName>
    <definedName name="COMRIDERCJAN">'[8]FUELADJ-G'!$P$45</definedName>
    <definedName name="COMRIDERCJUL">'[8]FUELADJ-G'!$V$45</definedName>
    <definedName name="COMRIDERCJUN">'[8]FUELADJ-G'!$U$45</definedName>
    <definedName name="COMRIDERCMAR">'[8]FUELADJ-G'!$R$45</definedName>
    <definedName name="COMRIDERCMAY">'[8]FUELADJ-G'!$T$45</definedName>
    <definedName name="COMRIDERCNOV">'[8]FUELADJ-G'!$Z$45</definedName>
    <definedName name="COMRIDERCOCT">'[8]FUELADJ-G'!$Y$45</definedName>
    <definedName name="COMRIDERCSEP">'[8]FUELADJ-G'!$X$45</definedName>
    <definedName name="COMRIDERTAPR">'[8]FUELADJ-G'!$S$47</definedName>
    <definedName name="COMRIDERTAUG">'[8]FUELADJ-G'!$W$47</definedName>
    <definedName name="COMRIDERTDEC">'[8]FUELADJ-G'!$AA$47</definedName>
    <definedName name="COMRIDERTFEB">'[8]FUELADJ-G'!$Q$47</definedName>
    <definedName name="COMRIDERTJAN">'[8]FUELADJ-G'!$P$47</definedName>
    <definedName name="COMRIDERTJUL">'[8]FUELADJ-G'!$V$47</definedName>
    <definedName name="COMRIDERTJUN">'[8]FUELADJ-G'!$U$47</definedName>
    <definedName name="COMRIDERTMAR">'[8]FUELADJ-G'!$R$47</definedName>
    <definedName name="COMRIDERTMAY">'[8]FUELADJ-G'!$T$47</definedName>
    <definedName name="COMRIDERTNOV">'[8]FUELADJ-G'!$Z$47</definedName>
    <definedName name="COMRIDERTOCT">'[8]FUELADJ-G'!$Y$47</definedName>
    <definedName name="COMRIDERTSEP">'[8]FUELADJ-G'!$X$47</definedName>
    <definedName name="COMSECFSCAPR">'[8]FUELADJ-G'!$S$50</definedName>
    <definedName name="COMSECFSCAUG">'[8]FUELADJ-G'!$W$50</definedName>
    <definedName name="COMSECFSCDEC">'[8]FUELADJ-G'!$AA$50</definedName>
    <definedName name="COMSECFSCFEB">'[8]FUELADJ-G'!$Q$50</definedName>
    <definedName name="COMSECFSCIIAPR">'[8]FUELADJ-G'!$S$68</definedName>
    <definedName name="COMSECFSCIIAUG">'[8]FUELADJ-G'!$W$68</definedName>
    <definedName name="COMSECFSCIIDEC">'[8]FUELADJ-G'!$AA$68</definedName>
    <definedName name="COMSECFSCIIFEB">'[8]FUELADJ-G'!$Q$68</definedName>
    <definedName name="COMSECFSCIIIAPR">'[8]FUELADJ-G'!$S$80</definedName>
    <definedName name="COMSECFSCIIIAUG">'[8]FUELADJ-G'!$W$80</definedName>
    <definedName name="COMSECFSCIIIDEC">'[8]FUELADJ-G'!$AA$80</definedName>
    <definedName name="COMSECFSCIIIFEB">'[8]FUELADJ-G'!$Q$80</definedName>
    <definedName name="COMSECFSCIIIJAN">'[8]FUELADJ-G'!$P$80</definedName>
    <definedName name="COMSECFSCIIIJUL">'[8]FUELADJ-G'!$V$80</definedName>
    <definedName name="COMSECFSCIIIJUN">'[8]FUELADJ-G'!$U$80</definedName>
    <definedName name="COMSECFSCIIIMAR">'[8]FUELADJ-G'!$R$80</definedName>
    <definedName name="COMSECFSCIIIMAY">'[8]FUELADJ-G'!$T$80</definedName>
    <definedName name="COMSECFSCIIINOV">'[8]FUELADJ-G'!$Z$80</definedName>
    <definedName name="COMSECFSCIIIOCT">'[8]FUELADJ-G'!$Y$80</definedName>
    <definedName name="COMSECFSCIIISEP">'[8]FUELADJ-G'!$X$80</definedName>
    <definedName name="COMSECFSCIIJAN">'[8]FUELADJ-G'!$P$68</definedName>
    <definedName name="COMSECFSCIIJUL">'[8]FUELADJ-G'!$V$68</definedName>
    <definedName name="COMSECFSCIIJUN">'[8]FUELADJ-G'!$U$68</definedName>
    <definedName name="COMSECFSCIIMAR">'[8]FUELADJ-G'!$R$68</definedName>
    <definedName name="COMSECFSCIIMAY">'[8]FUELADJ-G'!$T$68</definedName>
    <definedName name="COMSECFSCIINOV">'[8]FUELADJ-G'!$Z$68</definedName>
    <definedName name="COMSECFSCIIOCT">'[8]FUELADJ-G'!$Y$68</definedName>
    <definedName name="COMSECFSCIISEP">'[8]FUELADJ-G'!$X$68</definedName>
    <definedName name="COMSECFSCJAN">'[8]FUELADJ-G'!$P$50</definedName>
    <definedName name="COMSECFSCJUL">'[8]FUELADJ-G'!$V$50</definedName>
    <definedName name="COMSECFSCJUN">'[8]FUELADJ-G'!$U$50</definedName>
    <definedName name="COMSECFSCMAR">'[8]FUELADJ-G'!$R$50</definedName>
    <definedName name="COMSECFSCMAY">'[8]FUELADJ-G'!$T$50</definedName>
    <definedName name="COMSECFSCNOV">'[8]FUELADJ-G'!$Z$50</definedName>
    <definedName name="COMSECFSCOCT">'[8]FUELADJ-G'!$Y$50</definedName>
    <definedName name="COMSECFSCSEP">'[8]FUELADJ-G'!$X$50</definedName>
    <definedName name="COMSECRPCEAAPR">'[8]FUELADJ-G'!$S$27</definedName>
    <definedName name="COMSECRPCEAAUG">'[8]FUELADJ-G'!$W$27</definedName>
    <definedName name="COMSECRPCEADEC">'[8]FUELADJ-G'!$AA$27</definedName>
    <definedName name="COMSECRPCEAFEB">'[8]FUELADJ-G'!$Q$27</definedName>
    <definedName name="COMSECRPCEAJAN">'[8]FUELADJ-G'!$P$27</definedName>
    <definedName name="COMSECRPCEAJUL">'[8]FUELADJ-G'!$V$27</definedName>
    <definedName name="COMSECRPCEAJUN">'[8]FUELADJ-G'!$U$27</definedName>
    <definedName name="COMSECRPCEAMAR">'[8]FUELADJ-G'!$R$27</definedName>
    <definedName name="COMSECRPCEAMAY">'[8]FUELADJ-G'!$T$27</definedName>
    <definedName name="COMSECRPCEANOV">'[8]FUELADJ-G'!$Z$27</definedName>
    <definedName name="COMSECRPCEAOCT">'[8]FUELADJ-G'!$Y$27</definedName>
    <definedName name="COMSECRPCEASEP">'[8]FUELADJ-G'!$X$27</definedName>
    <definedName name="COMSECSCOAPR">'[8]FUELADJ-G'!$S$56</definedName>
    <definedName name="COMSECSCOAUG">'[8]FUELADJ-G'!$W$56</definedName>
    <definedName name="COMSECSCODEC">'[8]FUELADJ-G'!$AA$56</definedName>
    <definedName name="COMSECSCOFEB">'[8]FUELADJ-G'!$Q$56</definedName>
    <definedName name="COMSECSCOIIAPR">'[8]FUELADJ-G'!$S$74</definedName>
    <definedName name="COMSECSCOIIAUG">'[8]FUELADJ-G'!$W$74</definedName>
    <definedName name="COMSECSCOIIDEC">'[8]FUELADJ-G'!$AA$74</definedName>
    <definedName name="COMSECSCOIIFEB">'[8]FUELADJ-G'!$Q$74</definedName>
    <definedName name="COMSECSCOIIIAPR">'[8]FUELADJ-G'!$S$86</definedName>
    <definedName name="COMSECSCOIIIAUG">'[8]FUELADJ-G'!$W$86</definedName>
    <definedName name="COMSECSCOIIIDEC">'[8]FUELADJ-G'!$AA$86</definedName>
    <definedName name="COMSECSCOIIIFEB">'[8]FUELADJ-G'!$Q$86</definedName>
    <definedName name="COMSECSCOIIIJAN">'[8]FUELADJ-G'!$P$86</definedName>
    <definedName name="COMSECSCOIIIJUL">'[8]FUELADJ-G'!$V$86</definedName>
    <definedName name="COMSECSCOIIIJUN">'[8]FUELADJ-G'!$U$86</definedName>
    <definedName name="COMSECSCOIIIMAR">'[8]FUELADJ-G'!$R$86</definedName>
    <definedName name="COMSECSCOIIIMAY">'[8]FUELADJ-G'!$T$86</definedName>
    <definedName name="COMSECSCOIIINOV">'[8]FUELADJ-G'!$Z$86</definedName>
    <definedName name="COMSECSCOIIIOCT">'[8]FUELADJ-G'!$Y$86</definedName>
    <definedName name="COMSECSCOIIISEP">'[8]FUELADJ-G'!$X$86</definedName>
    <definedName name="COMSECSCOIIJAN">'[8]FUELADJ-G'!$P$74</definedName>
    <definedName name="COMSECSCOIIJUL">'[8]FUELADJ-G'!$V$74</definedName>
    <definedName name="COMSECSCOIIJUN">'[8]FUELADJ-G'!$U$74</definedName>
    <definedName name="COMSECSCOIIMAR">'[8]FUELADJ-G'!$R$74</definedName>
    <definedName name="COMSECSCOIIMAY">'[8]FUELADJ-G'!$T$74</definedName>
    <definedName name="COMSECSCOIINOV">'[8]FUELADJ-G'!$Z$74</definedName>
    <definedName name="COMSECSCOIIOCT">'[8]FUELADJ-G'!$Y$74</definedName>
    <definedName name="COMSECSCOIISEP">'[8]FUELADJ-G'!$X$74</definedName>
    <definedName name="COMSECSCOJAN">'[8]FUELADJ-G'!$P$56</definedName>
    <definedName name="COMSECSCOJUL">'[8]FUELADJ-G'!$V$56</definedName>
    <definedName name="COMSECSCOJUN">'[8]FUELADJ-G'!$U$56</definedName>
    <definedName name="COMSECSCOMAR">'[8]FUELADJ-G'!$R$56</definedName>
    <definedName name="COMSECSCOMAY">'[8]FUELADJ-G'!$T$56</definedName>
    <definedName name="COMSECSCONOV">'[8]FUELADJ-G'!$Z$56</definedName>
    <definedName name="COMSECSCOOCT">'[8]FUELADJ-G'!$Y$56</definedName>
    <definedName name="COMSECSCOSEP">'[8]FUELADJ-G'!$X$56</definedName>
    <definedName name="COMSGSNFRPCEAAPR">'[8]FUELADJ-G'!$S$38</definedName>
    <definedName name="COMSGSNFRPCEAAUG">'[8]FUELADJ-G'!$W$38</definedName>
    <definedName name="COMSGSNFRPCEADEC">'[8]FUELADJ-G'!$AA$38</definedName>
    <definedName name="COMSGSNFRPCEAFEB">'[8]FUELADJ-G'!$Q$38</definedName>
    <definedName name="COMSGSNFRPCEAJAN">'[8]FUELADJ-G'!$P$38</definedName>
    <definedName name="COMSGSNFRPCEAJUL">'[8]FUELADJ-G'!$V$38</definedName>
    <definedName name="COMSGSNFRPCEAJUN">'[8]FUELADJ-G'!$U$38</definedName>
    <definedName name="COMSGSNFRPCEAMAR">'[8]FUELADJ-G'!$R$38</definedName>
    <definedName name="COMSGSNFRPCEAMAY">'[8]FUELADJ-G'!$T$38</definedName>
    <definedName name="COMSGSNFRPCEANOV">'[8]FUELADJ-G'!$Z$38</definedName>
    <definedName name="COMSGSNFRPCEAOCT">'[8]FUELADJ-G'!$Y$38</definedName>
    <definedName name="COMSGSNFRPCEASEP">'[8]FUELADJ-G'!$X$38</definedName>
    <definedName name="COMSGSSLGOAPR">'[8]FUELADJ-G'!$S$92</definedName>
    <definedName name="COMSGSSLGOAUG">'[8]FUELADJ-G'!$W$92</definedName>
    <definedName name="COMSGSSLGODEC">'[8]FUELADJ-G'!$AA$92</definedName>
    <definedName name="COMSGSSLGOFEB">'[8]FUELADJ-G'!$Q$92</definedName>
    <definedName name="COMSGSSLGOJAN">'[8]FUELADJ-G'!$P$92</definedName>
    <definedName name="COMSGSSLGOJUL">'[8]FUELADJ-G'!$V$92</definedName>
    <definedName name="COMSGSSLGOJUN">'[8]FUELADJ-G'!$U$92</definedName>
    <definedName name="COMSGSSLGOMAR">'[8]FUELADJ-G'!$R$92</definedName>
    <definedName name="COMSGSSLGOMAY">'[8]FUELADJ-G'!$T$92</definedName>
    <definedName name="COMSGSSLGONOV">'[8]FUELADJ-G'!$Z$92</definedName>
    <definedName name="COMSGSSLGOOCT">'[8]FUELADJ-G'!$Y$92</definedName>
    <definedName name="COMSGSSLGOSEP">'[8]FUELADJ-G'!$X$92</definedName>
    <definedName name="COMSGSSLGRAPR">'[8]FUELADJ-G'!$S$98</definedName>
    <definedName name="COMSGSSLGRAUG">'[8]FUELADJ-G'!$W$98</definedName>
    <definedName name="COMSGSSLGRDEC">'[8]FUELADJ-G'!$AA$98</definedName>
    <definedName name="COMSGSSLGRFEB">'[8]FUELADJ-G'!$Q$98</definedName>
    <definedName name="COMSGSSLGRJAN">'[8]FUELADJ-G'!$P$98</definedName>
    <definedName name="COMSGSSLGRJUL">'[8]FUELADJ-G'!$V$98</definedName>
    <definedName name="COMSGSSLGRJUN">'[8]FUELADJ-G'!$U$98</definedName>
    <definedName name="COMSGSSLGRMAR">'[8]FUELADJ-G'!$R$98</definedName>
    <definedName name="COMSGSSLGRMAY">'[8]FUELADJ-G'!$T$98</definedName>
    <definedName name="COMSGSSLGRNOV">'[8]FUELADJ-G'!$Z$98</definedName>
    <definedName name="COMSGSSLGROCT">'[8]FUELADJ-G'!$Y$98</definedName>
    <definedName name="COMSGSSLGRSEP">'[8]FUELADJ-G'!$X$98</definedName>
    <definedName name="COMWPSNFRPCEAAPR">'[8]FUELADJ-G'!$S$42</definedName>
    <definedName name="COMWPSNFRPCEAAUG">'[8]FUELADJ-G'!$W$42</definedName>
    <definedName name="COMWPSNFRPCEADEC">'[8]FUELADJ-G'!$AA$42</definedName>
    <definedName name="COMWPSNFRPCEAFEB">'[8]FUELADJ-G'!$Q$42</definedName>
    <definedName name="COMWPSNFRPCEAJAN">'[8]FUELADJ-G'!$P$42</definedName>
    <definedName name="COMWPSNFRPCEAJUL">'[8]FUELADJ-G'!$V$42</definedName>
    <definedName name="COMWPSNFRPCEAJUN">'[8]FUELADJ-G'!$U$42</definedName>
    <definedName name="COMWPSNFRPCEAMAR">'[8]FUELADJ-G'!$R$42</definedName>
    <definedName name="COMWPSNFRPCEAMAY">'[8]FUELADJ-G'!$T$42</definedName>
    <definedName name="COMWPSNFRPCEANOV">'[8]FUELADJ-G'!$Z$42</definedName>
    <definedName name="COMWPSNFRPCEAOCT">'[8]FUELADJ-G'!$Y$42</definedName>
    <definedName name="COMWPSNFRPCEASEP">'[8]FUELADJ-G'!$X$42</definedName>
    <definedName name="contractaccount">'[8]Main Input'!$AP$6</definedName>
    <definedName name="Cortez">'[4]Alloc factors'!#REF!</definedName>
    <definedName name="cs">#REF!</definedName>
    <definedName name="csDesignMode">1</definedName>
    <definedName name="customeraccount">'[8]Main Input'!$AP$7</definedName>
    <definedName name="customerinput">#REF!</definedName>
    <definedName name="date">#REF!</definedName>
    <definedName name="DateRng">'[8]Riders-G'!$A$151:$A$175</definedName>
    <definedName name="debtcost">#REF!</definedName>
    <definedName name="debtshare">#REF!</definedName>
    <definedName name="Dec_00">#REF!</definedName>
    <definedName name="Def_SGT_Elec">#REF!</definedName>
    <definedName name="Def_SGT_Tax">#REF!</definedName>
    <definedName name="Def_SGT_Trans">#REF!</definedName>
    <definedName name="depr">#REF!</definedName>
    <definedName name="DEPRECIATION">'[1]Jun 99'!#REF!</definedName>
    <definedName name="detail_coc">#REF!</definedName>
    <definedName name="detailgsl">'[8]Comparison Detail-Overall'!#REF!</definedName>
    <definedName name="detaillgsl">'[8]Comparison Detail-Overall'!#REF!</definedName>
    <definedName name="detaillipsl">'[8]Comparison Detail-Overall'!#REF!</definedName>
    <definedName name="detaillisl">'[8]Comparison Detail-Overall'!#REF!</definedName>
    <definedName name="detailLMPS">'[8]Comparison Detail-Overall'!#REF!</definedName>
    <definedName name="DJInd">#REF!</definedName>
    <definedName name="DJUtil">#REF!</definedName>
    <definedName name="Durango">'[4]Alloc factors'!#REF!</definedName>
    <definedName name="EAL_Levelized_Real">#REF!</definedName>
    <definedName name="EAL_WACC">[12]Assumptions!#REF!</definedName>
    <definedName name="EDDRTLVA">[8]Description!$B$129</definedName>
    <definedName name="EDREmployee">'[8]Inputs-L'!$E$77</definedName>
    <definedName name="edrname">'[8]Inputs-L'!$E$80</definedName>
    <definedName name="EDROption">'[8]Inputs-L'!$E$79</definedName>
    <definedName name="EDRTLVD">[8]Description!$B$130</definedName>
    <definedName name="EDRYEAR1">[8]Description!$B$152</definedName>
    <definedName name="EDRYEAR10">[8]Description!$B$161</definedName>
    <definedName name="EDRYEAR2">[8]Description!$B$153</definedName>
    <definedName name="EDRYEAR3">[8]Description!$B$154</definedName>
    <definedName name="EDRYEAR4">[8]Description!$B$155</definedName>
    <definedName name="EDRYEAR5">[8]Description!$B$156</definedName>
    <definedName name="EDRYEAR6">[8]Description!$B$157</definedName>
    <definedName name="EDRYEAR7">[8]Description!$B$158</definedName>
    <definedName name="EDRYEAR8">[8]Description!$B$159</definedName>
    <definedName name="EDRYEAR9">[8]Description!$B$160</definedName>
    <definedName name="EGSI230EACAPR">'[8]Riders-G'!$AI$9</definedName>
    <definedName name="EGSI230EACAUG">'[8]Riders-G'!$AI$13</definedName>
    <definedName name="EGSI230EACDEC">'[8]Riders-G'!$AI$17</definedName>
    <definedName name="EGSI230EACFEB">'[8]Riders-G'!$AI$7</definedName>
    <definedName name="EGSI230EACJAN">'[8]Riders-G'!$AI$6</definedName>
    <definedName name="EGSI230EACJUL">'[8]Riders-G'!$AI$12</definedName>
    <definedName name="EGSI230EACJUN">'[8]Riders-G'!$AI$11</definedName>
    <definedName name="EGSI230EACMAR">'[8]Riders-G'!$AI$8</definedName>
    <definedName name="EGSI230EACMAY">'[8]Riders-G'!$AI$10</definedName>
    <definedName name="EGSI230EACNOV">'[8]Riders-G'!$AI$16</definedName>
    <definedName name="EGSI230EACOCT">'[8]Riders-G'!$AI$15</definedName>
    <definedName name="EGSI230EACSEP">'[8]Riders-G'!$AI$14</definedName>
    <definedName name="EGSI230FSCAPR">'[8]Riders-G'!$AE$9</definedName>
    <definedName name="EGSI230FSCAUG">'[8]Riders-G'!$AE$13</definedName>
    <definedName name="EGSI230FSCDEC">'[8]Riders-G'!$AE$17</definedName>
    <definedName name="EGSI230FSCFEB">'[8]Riders-G'!$AE$7</definedName>
    <definedName name="EGSI230FSCIIAPR">'[8]Riders-G'!$AR$9</definedName>
    <definedName name="EGSI230FSCIIAUG">'[8]Riders-G'!$AR$13</definedName>
    <definedName name="EGSI230FSCIIDEC">'[8]Riders-G'!$AR$17</definedName>
    <definedName name="EGSI230FSCIIFEB">'[8]Riders-G'!$AR$7</definedName>
    <definedName name="EGSI230FSCIIIAPR">'[8]Riders-G'!$BH$9</definedName>
    <definedName name="EGSI230FSCIIIAUG">'[8]Riders-G'!$BH$13</definedName>
    <definedName name="EGSI230FSCIIIDEC">'[8]Riders-G'!$BH$17</definedName>
    <definedName name="EGSI230FSCIIIFEB">'[8]Riders-G'!$BH$7</definedName>
    <definedName name="EGSI230FSCIIIJAN">'[8]Riders-G'!$BH$6</definedName>
    <definedName name="EGSI230FSCIIIJUL">'[8]Riders-G'!$BH$12</definedName>
    <definedName name="EGSI230FSCIIIJUN">'[8]Riders-G'!$BH$11</definedName>
    <definedName name="EGSI230FSCIIIMAR">'[8]Riders-G'!$BH$8</definedName>
    <definedName name="EGSI230FSCIIIMAY">'[8]Riders-G'!$BH$10</definedName>
    <definedName name="EGSI230FSCIIINOV">'[8]Riders-G'!$BH$16</definedName>
    <definedName name="EGSI230FSCIIIOCT">'[8]Riders-G'!$BH$15</definedName>
    <definedName name="EGSI230FSCIIISEP">'[8]Riders-G'!$BH$14</definedName>
    <definedName name="EGSI230FSCIIJAN">'[8]Riders-G'!$AR$6</definedName>
    <definedName name="EGSI230FSCIIJUL">'[8]Riders-G'!$AR$12</definedName>
    <definedName name="EGSI230FSCIIJUN">'[8]Riders-G'!$AR$11</definedName>
    <definedName name="EGSI230FSCIIMAR">'[8]Riders-G'!$AR$8</definedName>
    <definedName name="EGSI230FSCIIMAY">'[8]Riders-G'!$AR$10</definedName>
    <definedName name="EGSI230FSCIINOV">'[8]Riders-G'!$AR$16</definedName>
    <definedName name="EGSI230FSCIIOCT">'[8]Riders-G'!$AR$15</definedName>
    <definedName name="EGSI230FSCIISEP">'[8]Riders-G'!$AR$14</definedName>
    <definedName name="EGSI230FSCJAN">'[8]Riders-G'!$AE$6</definedName>
    <definedName name="EGSI230FSCJUL">'[8]Riders-G'!$AE$12</definedName>
    <definedName name="EGSI230FSCJUN">'[8]Riders-G'!$AE$11</definedName>
    <definedName name="EGSI230FSCMAR">'[8]Riders-G'!$AE$8</definedName>
    <definedName name="EGSI230FSCMAY">'[8]Riders-G'!$AE$10</definedName>
    <definedName name="EGSI230FSCNOV">'[8]Riders-G'!$AE$16</definedName>
    <definedName name="EGSI230FSCOCT">'[8]Riders-G'!$AE$15</definedName>
    <definedName name="EGSI230FSCSEP">'[8]Riders-G'!$AE$14</definedName>
    <definedName name="EGSI230FUELAPR">'[8]Riders-G'!$E$9</definedName>
    <definedName name="EGSI230FUELAUG">'[8]Riders-G'!$E$13</definedName>
    <definedName name="EGSI230FUELDEC">'[8]Riders-G'!$E$17</definedName>
    <definedName name="EGSI230FUELFEB">'[8]Riders-G'!$E$7</definedName>
    <definedName name="EGSI230FUELJAN">'[8]Riders-G'!$E$6</definedName>
    <definedName name="EGSI230FUELJUL">'[8]Riders-G'!$E$12</definedName>
    <definedName name="EGSI230FUELJUN">'[8]Riders-G'!$E$11</definedName>
    <definedName name="EGSI230FUELMAR">'[8]Riders-G'!$E$8</definedName>
    <definedName name="EGSI230FUELMAY">'[8]Riders-G'!$E$10</definedName>
    <definedName name="EGSI230FUELNOV">'[8]Riders-G'!$E$16</definedName>
    <definedName name="EGSI230FUELOCT">'[8]Riders-G'!$E$15</definedName>
    <definedName name="EGSI230FUELSEP">'[8]Riders-G'!$E$14</definedName>
    <definedName name="EGSI230LESSEACAPR">'[8]Riders-G'!$AH$9</definedName>
    <definedName name="EGSI230LESSEACAUG">'[8]Riders-G'!$AH$13</definedName>
    <definedName name="EGSI230LESSEACDEC">'[8]Riders-G'!$AH$17</definedName>
    <definedName name="EGSI230LESSEACFEB">'[8]Riders-G'!$AH$7</definedName>
    <definedName name="EGSI230LESSEACJAN">'[8]Riders-G'!$AH$6</definedName>
    <definedName name="EGSI230LESSEACJUL">'[8]Riders-G'!$AH$12</definedName>
    <definedName name="EGSI230LESSEACJUN">'[8]Riders-G'!$AH$11</definedName>
    <definedName name="EGSI230LESSEACMAR">'[8]Riders-G'!$AH$8</definedName>
    <definedName name="EGSI230LESSEACMAY">'[8]Riders-G'!$AH$10</definedName>
    <definedName name="EGSI230LESSEACNOV">'[8]Riders-G'!$AH$16</definedName>
    <definedName name="EGSI230LESSEACOCT">'[8]Riders-G'!$AH$15</definedName>
    <definedName name="EGSI230LESSEACSEP">'[8]Riders-G'!$AH$14</definedName>
    <definedName name="EGSI230LESSFSCIIAPR">'[8]Riders-G'!$AQ$9</definedName>
    <definedName name="EGSI230LESSFSCIIAUG">'[8]Riders-G'!$AQ$13</definedName>
    <definedName name="EGSI230LESSFSCIIDEC">'[8]Riders-G'!$AQ$17</definedName>
    <definedName name="EGSI230LESSFSCIIFEB">'[8]Riders-G'!$AQ$7</definedName>
    <definedName name="EGSI230LESSFSCIIJAN">'[8]Riders-G'!$AQ$6</definedName>
    <definedName name="EGSI230LESSFSCIIJUL">'[8]Riders-G'!$AQ$12</definedName>
    <definedName name="EGSI230LESSFSCIIJUN">'[8]Riders-G'!$AQ$11</definedName>
    <definedName name="EGSI230LESSFSCIIMAR">'[8]Riders-G'!$AQ$8</definedName>
    <definedName name="EGSI230LESSFSCIIMAY">'[8]Riders-G'!$AQ$10</definedName>
    <definedName name="EGSI230LESSFSCIINOV">'[8]Riders-G'!$AQ$16</definedName>
    <definedName name="EGSI230LESSFSCIIOCT">'[8]Riders-G'!$AQ$15</definedName>
    <definedName name="EGSI230LESSFSCIISEP">'[8]Riders-G'!$AQ$14</definedName>
    <definedName name="EGSI230RPCEAAPR">'[8]Riders-G'!$R$9</definedName>
    <definedName name="EGSI230RPCEAAUG">'[8]Riders-G'!$R$13</definedName>
    <definedName name="EGSI230RPCEADEC">'[8]Riders-G'!$R$17</definedName>
    <definedName name="EGSI230RPCEAFEB">'[8]Riders-G'!$R$7</definedName>
    <definedName name="EGSI230RPCEAJAN">'[8]Riders-G'!$R$6</definedName>
    <definedName name="EGSI230RPCEAJUL">'[8]Riders-G'!$R$12</definedName>
    <definedName name="EGSI230RPCEAJUN">'[8]Riders-G'!$R$11</definedName>
    <definedName name="EGSI230RPCEAMAR">'[8]Riders-G'!$R$8</definedName>
    <definedName name="EGSI230RPCEAMAY">'[8]Riders-G'!$R$10</definedName>
    <definedName name="EGSI230RPCEANOV">'[8]Riders-G'!$R$16</definedName>
    <definedName name="EGSI230RPCEAOCT">'[8]Riders-G'!$R$15</definedName>
    <definedName name="EGSI230RPCEASEP">'[8]Riders-G'!$R$14</definedName>
    <definedName name="EGSI230SCOAPR">'[8]Riders-G'!$AA$9</definedName>
    <definedName name="EGSI230SCOAUG">'[8]Riders-G'!$AA$13</definedName>
    <definedName name="EGSI230SCODEC">'[8]Riders-G'!$AA$17</definedName>
    <definedName name="EGSI230SCOFEB">'[8]Riders-G'!$AA$7</definedName>
    <definedName name="EGSI230SCOIIAPR">'[8]Riders-G'!$AN$9</definedName>
    <definedName name="EGSI230SCOIIAUG">'[8]Riders-G'!$AN$13</definedName>
    <definedName name="EGSI230SCOIIDEC">'[8]Riders-G'!$AN$17</definedName>
    <definedName name="EGSI230SCOIIFEB">'[8]Riders-G'!$AN$7</definedName>
    <definedName name="EGSI230SCOIIIAPR">'[8]Riders-G'!$BD$9</definedName>
    <definedName name="EGSI230SCOIIIAUG">'[8]Riders-G'!$BD$13</definedName>
    <definedName name="EGSI230SCOIIIDEC">'[8]Riders-G'!$BD$17</definedName>
    <definedName name="EGSI230SCOIIIFEB">'[8]Riders-G'!$BD$7</definedName>
    <definedName name="EGSI230SCOIIIJAN">'[8]Riders-G'!$BD$6</definedName>
    <definedName name="EGSI230SCOIIIJUL">'[8]Riders-G'!$BD$12</definedName>
    <definedName name="EGSI230SCOIIIJUN">'[8]Riders-G'!$BD$11</definedName>
    <definedName name="EGSI230SCOIIIMAR">'[8]Riders-G'!$BD$8</definedName>
    <definedName name="EGSI230SCOIIIMAY">'[8]Riders-G'!$BD$10</definedName>
    <definedName name="EGSI230SCOIIINOV">'[8]Riders-G'!$BD$16</definedName>
    <definedName name="EGSI230SCOIIIOCT">'[8]Riders-G'!$BD$15</definedName>
    <definedName name="EGSI230SCOIIISEP">'[8]Riders-G'!$BD$14</definedName>
    <definedName name="EGSI230SCOIIJAN">'[8]Riders-G'!$AN$6</definedName>
    <definedName name="EGSI230SCOIIJUL">'[8]Riders-G'!$AN$12</definedName>
    <definedName name="EGSI230SCOIIJUN">'[8]Riders-G'!$AN$11</definedName>
    <definedName name="EGSI230SCOIIMAR">'[8]Riders-G'!$AN$8</definedName>
    <definedName name="EGSI230SCOIIMAY">'[8]Riders-G'!$AN$10</definedName>
    <definedName name="EGSI230SCOIINOV">'[8]Riders-G'!$AN$16</definedName>
    <definedName name="EGSI230SCOIIOCT">'[8]Riders-G'!$AN$15</definedName>
    <definedName name="EGSI230SCOIISEP">'[8]Riders-G'!$AN$14</definedName>
    <definedName name="EGSI230SCOJAN">'[8]Riders-G'!$AA$6</definedName>
    <definedName name="EGSI230SCOJUL">'[8]Riders-G'!$AA$12</definedName>
    <definedName name="EGSI230SCOJUN">'[8]Riders-G'!$AA$11</definedName>
    <definedName name="EGSI230SCOMAR">'[8]Riders-G'!$AA$8</definedName>
    <definedName name="EGSI230SCOMAY">'[8]Riders-G'!$AA$10</definedName>
    <definedName name="EGSI230SCONOV">'[8]Riders-G'!$AA$16</definedName>
    <definedName name="EGSI230SCOOCT">'[8]Riders-G'!$AA$15</definedName>
    <definedName name="EGSI230SCOSEP">'[8]Riders-G'!$AA$14</definedName>
    <definedName name="EGSIFIOREAPR">'[8]Riders-G'!$AJ$9</definedName>
    <definedName name="EGSIFIOREAUG">'[8]Riders-G'!$AJ$13</definedName>
    <definedName name="EGSIFIOREDEC">'[8]Riders-G'!$AJ$17</definedName>
    <definedName name="EGSIFIOREFEB">'[8]Riders-G'!$AJ$7</definedName>
    <definedName name="EGSIFIOREJAN">'[8]Riders-G'!$AJ$6</definedName>
    <definedName name="EGSIFIOREJUL">'[8]Riders-G'!$AJ$12</definedName>
    <definedName name="EGSIFIOREJUN">'[8]Riders-G'!$AJ$11</definedName>
    <definedName name="EGSIFIOREMAR">'[8]Riders-G'!$AJ$8</definedName>
    <definedName name="EGSIFIOREMAY">'[8]Riders-G'!$AJ$10</definedName>
    <definedName name="EGSIFIORENOV">'[8]Riders-G'!$AJ$16</definedName>
    <definedName name="EGSIFIOREOCT">'[8]Riders-G'!$AJ$15</definedName>
    <definedName name="EGSIFIORESEP">'[8]Riders-G'!$AJ$14</definedName>
    <definedName name="EGSIGSFRPAPR">'[8]Riders-G'!$H$9</definedName>
    <definedName name="EGSIGSFRPAUG">'[8]Riders-G'!$H$13</definedName>
    <definedName name="EGSIGSFRPDEC">'[8]Riders-G'!$H$17</definedName>
    <definedName name="EGSIGSFRPFEB">'[8]Riders-G'!$H$7</definedName>
    <definedName name="EGSIGSFRPJAN">'[8]Riders-G'!$H$6</definedName>
    <definedName name="EGSIGSFRPJUL">'[8]Riders-G'!$H$12</definedName>
    <definedName name="EGSIGSFRPJUN">'[8]Riders-G'!$H$11</definedName>
    <definedName name="EGSIGSFRPMAR">'[8]Riders-G'!$H$8</definedName>
    <definedName name="EGSIGSFRPMAY">'[8]Riders-G'!$H$10</definedName>
    <definedName name="EGSIGSFRPNOV">'[8]Riders-G'!$H$16</definedName>
    <definedName name="EGSIGSFRPOCT">'[8]Riders-G'!$H$15</definedName>
    <definedName name="EGSIGSFRPSEP">'[8]Riders-G'!$H$14</definedName>
    <definedName name="EGSIGSNFRPCEAAPR">'[8]Riders-G'!$U$9</definedName>
    <definedName name="EGSIGSNFRPCEAAUG">'[8]Riders-G'!$U$13</definedName>
    <definedName name="EGSIGSNFRPCEADEC">'[8]Riders-G'!$U$17</definedName>
    <definedName name="EGSIGSNFRPCEAFEB">'[8]Riders-G'!$U$7</definedName>
    <definedName name="EGSIGSNFRPCEAJAN">'[8]Riders-G'!$U$6</definedName>
    <definedName name="EGSIGSNFRPCEAJUL">'[8]Riders-G'!$U$12</definedName>
    <definedName name="EGSIGSNFRPCEAJUN">'[8]Riders-G'!$U$11</definedName>
    <definedName name="EGSIGSNFRPCEAMAR">'[8]Riders-G'!$U$8</definedName>
    <definedName name="EGSIGSNFRPCEAMAY">'[8]Riders-G'!$U$10</definedName>
    <definedName name="EGSIGSNFRPCEANOV">'[8]Riders-G'!$U$16</definedName>
    <definedName name="EGSIGSNFRPCEAOCT">'[8]Riders-G'!$U$15</definedName>
    <definedName name="EGSIGSNFRPCEASEP">'[8]Riders-G'!$U$14</definedName>
    <definedName name="EGSIHLFSFRPAPR">'[8]Riders-G'!$J$9</definedName>
    <definedName name="EGSIHLFSFRPAUG">'[8]Riders-G'!$J$13</definedName>
    <definedName name="EGSIHLFSFRPDEC">'[8]Riders-G'!$J$17</definedName>
    <definedName name="EGSIHLFSFRPFEB">'[8]Riders-G'!$J$7</definedName>
    <definedName name="EGSIHLFSFRPJAN">'[8]Riders-G'!$J$6</definedName>
    <definedName name="EGSIHLFSFRPJUL">'[8]Riders-G'!$J$12</definedName>
    <definedName name="EGSIHLFSFRPJUN">'[8]Riders-G'!$J$11</definedName>
    <definedName name="EGSIHLFSFRPMAR">'[8]Riders-G'!$J$8</definedName>
    <definedName name="EGSIHLFSFRPMAY">'[8]Riders-G'!$J$10</definedName>
    <definedName name="EGSIHLFSFRPNOV">'[8]Riders-G'!$J$16</definedName>
    <definedName name="EGSIHLFSFRPOCT">'[8]Riders-G'!$J$15</definedName>
    <definedName name="EGSIHLFSFRPSEP">'[8]Riders-G'!$J$14</definedName>
    <definedName name="EGSIHLFSNFRPCEAAPR">'[8]Riders-G'!$W$9</definedName>
    <definedName name="EGSIHLFSNFRPCEAAUG">'[8]Riders-G'!$W$13</definedName>
    <definedName name="EGSIHLFSNFRPCEADEC">'[8]Riders-G'!$W$17</definedName>
    <definedName name="EGSIHLFSNFRPCEAFEB">'[8]Riders-G'!$W$7</definedName>
    <definedName name="EGSIHLFSNFRPCEAJAN">'[8]Riders-G'!$W$6</definedName>
    <definedName name="EGSIHLFSNFRPCEAJUL">'[8]Riders-G'!$W$12</definedName>
    <definedName name="EGSIHLFSNFRPCEAJUN">'[8]Riders-G'!$W$11</definedName>
    <definedName name="EGSIHLFSNFRPCEAMAR">'[8]Riders-G'!$W$8</definedName>
    <definedName name="EGSIHLFSNFRPCEAMAY">'[8]Riders-G'!$W$10</definedName>
    <definedName name="EGSIHLFSNFRPCEANOV">'[8]Riders-G'!$W$16</definedName>
    <definedName name="EGSIHLFSNFRPCEAOCT">'[8]Riders-G'!$W$15</definedName>
    <definedName name="EGSIHLFSNFRPCEASEP">'[8]Riders-G'!$W$14</definedName>
    <definedName name="EGSILESS230FSCAPR">'[8]Riders-G'!$AD$9</definedName>
    <definedName name="EGSILESS230FSCAUG">'[8]Riders-G'!$AD$13</definedName>
    <definedName name="EGSILESS230FSCDEC">'[8]Riders-G'!$AD$17</definedName>
    <definedName name="EGSILESS230FSCFEB">'[8]Riders-G'!$AD$7</definedName>
    <definedName name="EGSILESS230FSCIIIAPR">'[8]Riders-G'!$BG$9</definedName>
    <definedName name="EGSILESS230FSCIIIAUG">'[8]Riders-G'!$BG$13</definedName>
    <definedName name="EGSILESS230FSCIIIDEC">'[8]Riders-G'!$BG$17</definedName>
    <definedName name="EGSILESS230FSCIIIFEB">'[8]Riders-G'!$BG$7</definedName>
    <definedName name="EGSILESS230FSCIIIJAN">'[8]Riders-G'!$BG$6</definedName>
    <definedName name="EGSILESS230FSCIIIJUL">'[8]Riders-G'!$BG$12</definedName>
    <definedName name="EGSILESS230FSCIIIJUN">'[8]Riders-G'!$BG$11</definedName>
    <definedName name="EGSILESS230FSCIIIMAR">'[8]Riders-G'!$BG$8</definedName>
    <definedName name="EGSILESS230FSCIIIMAY">'[8]Riders-G'!$BG$10</definedName>
    <definedName name="EGSILESS230FSCIIINOV">'[8]Riders-G'!$BG$16</definedName>
    <definedName name="EGSILESS230FSCIIIOCT">'[8]Riders-G'!$BG$15</definedName>
    <definedName name="EGSILESS230FSCIIISEP">'[8]Riders-G'!$BG$14</definedName>
    <definedName name="EGSILESS230FSCJAN">'[8]Riders-G'!$AD$6</definedName>
    <definedName name="EGSILESS230FSCJUL">'[8]Riders-G'!$AD$12</definedName>
    <definedName name="EGSILESS230FSCJUN">'[8]Riders-G'!$AD$11</definedName>
    <definedName name="EGSILESS230FSCMAR">'[8]Riders-G'!$AD$8</definedName>
    <definedName name="EGSILESS230FSCMAY">'[8]Riders-G'!$AD$10</definedName>
    <definedName name="EGSILESS230FSCNOV">'[8]Riders-G'!$AD$16</definedName>
    <definedName name="EGSILESS230FSCOCT">'[8]Riders-G'!$AD$15</definedName>
    <definedName name="EGSILESS230FSCSEP">'[8]Riders-G'!$AD$14</definedName>
    <definedName name="EGSILESS230FUELAPR">'[8]Riders-G'!$D$9</definedName>
    <definedName name="EGSILESS230FUELAUG">'[8]Riders-G'!$D$13</definedName>
    <definedName name="EGSILESS230FUELDEC">'[8]Riders-G'!$D$17</definedName>
    <definedName name="EGSILESS230FUELFEB">'[8]Riders-G'!$D$7</definedName>
    <definedName name="EGSILESS230FUELJAN">'[8]Riders-G'!$D$6</definedName>
    <definedName name="EGSILESS230FUELJUL">'[8]Riders-G'!$D$12</definedName>
    <definedName name="EGSILESS230FUELJUN">'[8]Riders-G'!$D$11</definedName>
    <definedName name="EGSILESS230FUELMAR">'[8]Riders-G'!$D$8</definedName>
    <definedName name="EGSILESS230FUELMAY">'[8]Riders-G'!$D$10</definedName>
    <definedName name="EGSILESS230FUELNOV">'[8]Riders-G'!$D$16</definedName>
    <definedName name="EGSILESS230FUELOCT">'[8]Riders-G'!$D$15</definedName>
    <definedName name="EGSILESS230FUELSEP">'[8]Riders-G'!$D$14</definedName>
    <definedName name="EGSILESS230RPCEAAPR">'[8]Riders-G'!$Q$9</definedName>
    <definedName name="EGSILESS230RPCEAAUG">'[8]Riders-G'!$Q$13</definedName>
    <definedName name="EGSILESS230RPCEADEC">'[8]Riders-G'!$Q$17</definedName>
    <definedName name="EGSILESS230RPCEAFEB">'[8]Riders-G'!$Q$7</definedName>
    <definedName name="EGSILESS230RPCEAJAN">'[8]Riders-G'!$Q$6</definedName>
    <definedName name="EGSILESS230RPCEAJUL">'[8]Riders-G'!$Q$12</definedName>
    <definedName name="EGSILESS230RPCEAJUN">'[8]Riders-G'!$Q$11</definedName>
    <definedName name="EGSILESS230RPCEAMAR">'[8]Riders-G'!$Q$8</definedName>
    <definedName name="EGSILESS230RPCEAMAY">'[8]Riders-G'!$Q$10</definedName>
    <definedName name="EGSILESS230RPCEANOV">'[8]Riders-G'!$Q$16</definedName>
    <definedName name="EGSILESS230RPCEAOCT">'[8]Riders-G'!$Q$15</definedName>
    <definedName name="EGSILESS230RPCEASEP">'[8]Riders-G'!$Q$14</definedName>
    <definedName name="EGSILESS230SCOAPR">'[8]Riders-G'!$Z$9</definedName>
    <definedName name="EGSILESS230SCOAUG">'[8]Riders-G'!$Z$13</definedName>
    <definedName name="EGSILESS230SCODEC">'[8]Riders-G'!$Z$17</definedName>
    <definedName name="EGSILESS230SCOFEB">'[8]Riders-G'!$Z$7</definedName>
    <definedName name="EGSILESS230SCOIIAPR">'[8]Riders-G'!$AM$9</definedName>
    <definedName name="EGSILESS230SCOIIAUG">'[8]Riders-G'!$AM$13</definedName>
    <definedName name="EGSILESS230SCOIIDEC">'[8]Riders-G'!$AM$17</definedName>
    <definedName name="EGSILESS230SCOIIFEB">'[8]Riders-G'!$AM$7</definedName>
    <definedName name="EGSILESS230SCOIIIAPR">'[8]Riders-G'!$BC$9</definedName>
    <definedName name="EGSILESS230SCOIIIAUG">'[8]Riders-G'!$BC$13</definedName>
    <definedName name="EGSILESS230SCOIIIDEC">'[8]Riders-G'!$BC$17</definedName>
    <definedName name="EGSILESS230SCOIIIFEB">'[8]Riders-G'!$BC$7</definedName>
    <definedName name="EGSILESS230SCOIIIJAN">'[8]Riders-G'!$BC$6</definedName>
    <definedName name="EGSILESS230SCOIIIJUL">'[8]Riders-G'!$BC$12</definedName>
    <definedName name="EGSILESS230SCOIIIJUN">'[8]Riders-G'!$BC$11</definedName>
    <definedName name="EGSILESS230SCOIIIMAR">'[8]Riders-G'!$BC$8</definedName>
    <definedName name="EGSILESS230SCOIIIMAY">'[8]Riders-G'!$BC$10</definedName>
    <definedName name="EGSILESS230SCOIIINOV">'[8]Riders-G'!$BC$16</definedName>
    <definedName name="EGSILESS230SCOIIIOCT">'[8]Riders-G'!$BC$15</definedName>
    <definedName name="EGSILESS230SCOIIISEP">'[8]Riders-G'!$BC$14</definedName>
    <definedName name="EGSILESS230SCOIIJAN">'[8]Riders-G'!$AM$6</definedName>
    <definedName name="EGSILESS230SCOIIJUL">'[8]Riders-G'!$AM$12</definedName>
    <definedName name="EGSILESS230SCOIIJUN">'[8]Riders-G'!$AM$11</definedName>
    <definedName name="EGSILESS230SCOIIMAR">'[8]Riders-G'!$AM$8</definedName>
    <definedName name="EGSILESS230SCOIIMAY">'[8]Riders-G'!$AM$10</definedName>
    <definedName name="EGSILESS230SCOIINOV">'[8]Riders-G'!$AM$16</definedName>
    <definedName name="EGSILESS230SCOIIOCT">'[8]Riders-G'!$AM$15</definedName>
    <definedName name="EGSILESS230SCOIISEP">'[8]Riders-G'!$AM$14</definedName>
    <definedName name="EGSILESS230SCOJAN">'[8]Riders-G'!$Z$6</definedName>
    <definedName name="EGSILESS230SCOJUL">'[8]Riders-G'!$Z$12</definedName>
    <definedName name="EGSILESS230SCOJUN">'[8]Riders-G'!$Z$11</definedName>
    <definedName name="EGSILESS230SCOMAR">'[8]Riders-G'!$Z$8</definedName>
    <definedName name="EGSILESS230SCOMAY">'[8]Riders-G'!$Z$10</definedName>
    <definedName name="EGSILESS230SCONOV">'[8]Riders-G'!$Z$16</definedName>
    <definedName name="EGSILESS230SCOOCT">'[8]Riders-G'!$Z$15</definedName>
    <definedName name="EGSILESS230SCOSEP">'[8]Riders-G'!$Z$14</definedName>
    <definedName name="EGSILPSFRPAPR">'[8]Riders-G'!$I$9</definedName>
    <definedName name="EGSILPSFRPAUG">'[8]Riders-G'!$I$13</definedName>
    <definedName name="EGSILPSFRPDEC">'[8]Riders-G'!$I$17</definedName>
    <definedName name="EGSILPSFRPFEB">'[8]Riders-G'!$I$7</definedName>
    <definedName name="EGSILPSFRPJAN">'[8]Riders-G'!$I$6</definedName>
    <definedName name="EGSILPSFRPJUL">'[8]Riders-G'!$I$12</definedName>
    <definedName name="EGSILPSFRPJUN">'[8]Riders-G'!$I$11</definedName>
    <definedName name="EGSILPSFRPMAR">'[8]Riders-G'!$I$8</definedName>
    <definedName name="EGSILPSFRPMAY">'[8]Riders-G'!$I$10</definedName>
    <definedName name="EGSILPSFRPNOV">'[8]Riders-G'!$I$16</definedName>
    <definedName name="EGSILPSFRPOCT">'[8]Riders-G'!$I$15</definedName>
    <definedName name="EGSILPSFRPSEP">'[8]Riders-G'!$I$14</definedName>
    <definedName name="EGSILPSNFRPCEAAPR">'[8]Riders-G'!$V$9</definedName>
    <definedName name="EGSILPSNFRPCEAAUG">'[8]Riders-G'!$V$13</definedName>
    <definedName name="EGSILPSNFRPCEADEC">'[8]Riders-G'!$V$17</definedName>
    <definedName name="EGSILPSNFRPCEAFEB">'[8]Riders-G'!$V$7</definedName>
    <definedName name="EGSILPSNFRPCEAJAN">'[8]Riders-G'!$V$6</definedName>
    <definedName name="EGSILPSNFRPCEAJUL">'[8]Riders-G'!$V$12</definedName>
    <definedName name="EGSILPSNFRPCEAJUN">'[8]Riders-G'!$V$11</definedName>
    <definedName name="EGSILPSNFRPCEAMAR">'[8]Riders-G'!$V$8</definedName>
    <definedName name="EGSILPSNFRPCEAMAY">'[8]Riders-G'!$V$10</definedName>
    <definedName name="EGSILPSNFRPCEANOV">'[8]Riders-G'!$V$16</definedName>
    <definedName name="EGSILPSNFRPCEAOCT">'[8]Riders-G'!$V$15</definedName>
    <definedName name="EGSILPSNFRPCEASEP">'[8]Riders-G'!$V$14</definedName>
    <definedName name="EGSINONRESEECRAPR">'[8]Riders-G'!$BI$9</definedName>
    <definedName name="EGSINONRESEECRAUG">'[8]Riders-G'!$BI$13</definedName>
    <definedName name="EGSINONRESEECRDEC">'[8]Riders-G'!$BI$17</definedName>
    <definedName name="EGSINONRESEECRFEB">'[8]Riders-G'!$BI$7</definedName>
    <definedName name="EGSINONRESEECRJAN">'[8]Riders-G'!$BI$6</definedName>
    <definedName name="EGSINONRESEECRJUL">'[8]Riders-G'!$BI$12</definedName>
    <definedName name="EGSINONRESEECRJUN">'[8]Riders-G'!$BI$11</definedName>
    <definedName name="EGSINONRESEECRMAR">'[8]Riders-G'!$BI$8</definedName>
    <definedName name="EGSINONRESEECRMAY">'[8]Riders-G'!$BI$10</definedName>
    <definedName name="EGSINONRESEECRNOV">'[8]Riders-G'!$BI$16</definedName>
    <definedName name="EGSINONRESEECROCT">'[8]Riders-G'!$BI$15</definedName>
    <definedName name="EGSINONRESEECRPEAPR">'[8]Riders-G'!$BJ$9</definedName>
    <definedName name="EGSINONRESEECRPEAUG">'[8]Riders-G'!$BJ$13</definedName>
    <definedName name="EGSINONRESEECRPEDEC">'[8]Riders-G'!$BJ$17</definedName>
    <definedName name="EGSINONRESEECRPEFEB">'[8]Riders-G'!$BJ$7</definedName>
    <definedName name="EGSINONRESEECRPEJAN">'[8]Riders-G'!$BJ$6</definedName>
    <definedName name="EGSINONRESEECRPEJUL">'[8]Riders-G'!$BJ$12</definedName>
    <definedName name="EGSINONRESEECRPEJUN">'[8]Riders-G'!$BJ$11</definedName>
    <definedName name="EGSINONRESEECRPEMAR">'[8]Riders-G'!$BJ$8</definedName>
    <definedName name="EGSINONRESEECRPEMAY">'[8]Riders-G'!$BJ$10</definedName>
    <definedName name="EGSINONRESEECRPENOV">'[8]Riders-G'!$BJ$16</definedName>
    <definedName name="EGSINONRESEECRPEOCT">'[8]Riders-G'!$BJ$15</definedName>
    <definedName name="EGSINONRESEECRPESEP">'[8]Riders-G'!$BJ$14</definedName>
    <definedName name="EGSINONRESEECRSEP">'[8]Riders-G'!$BI$14</definedName>
    <definedName name="EGSIPRIMEACAPR">'[8]Riders-G'!$AG$9</definedName>
    <definedName name="EGSIPRIMEACAUG">'[8]Riders-G'!$AG$13</definedName>
    <definedName name="EGSIPRIMEACDEC">'[8]Riders-G'!$AG$17</definedName>
    <definedName name="EGSIPRIMEACFEB">'[8]Riders-G'!$AG$7</definedName>
    <definedName name="EGSIPRIMEACJAN">'[8]Riders-G'!$AG$6</definedName>
    <definedName name="EGSIPRIMEACJUL">'[8]Riders-G'!$AG$12</definedName>
    <definedName name="EGSIPRIMEACJUN">'[8]Riders-G'!$AG$11</definedName>
    <definedName name="EGSIPRIMEACMAR">'[8]Riders-G'!$AG$8</definedName>
    <definedName name="EGSIPRIMEACMAY">'[8]Riders-G'!$AG$10</definedName>
    <definedName name="EGSIPRIMEACNOV">'[8]Riders-G'!$AG$16</definedName>
    <definedName name="EGSIPRIMEACOCT">'[8]Riders-G'!$AG$15</definedName>
    <definedName name="EGSIPRIMEACSEP">'[8]Riders-G'!$AG$14</definedName>
    <definedName name="EGSIPRIMFSCAPR">'[8]Riders-G'!$AC$9</definedName>
    <definedName name="EGSIPRIMFSCAUG">'[8]Riders-G'!$AC$13</definedName>
    <definedName name="EGSIPRIMFSCDEC">'[8]Riders-G'!$AC$17</definedName>
    <definedName name="EGSIPRIMFSCFEB">'[8]Riders-G'!$AC$7</definedName>
    <definedName name="EGSIPRIMFSCIIAPR">'[8]Riders-G'!$AP$9</definedName>
    <definedName name="EGSIPRIMFSCIIAUG">'[8]Riders-G'!$AP$13</definedName>
    <definedName name="EGSIPRIMFSCIIDEC">'[8]Riders-G'!$AP$17</definedName>
    <definedName name="EGSIPRIMFSCIIFEB">'[8]Riders-G'!$AP$7</definedName>
    <definedName name="EGSIPRIMFSCIIIAPR">'[8]Riders-G'!$BF$9</definedName>
    <definedName name="EGSIPRIMFSCIIIAUG">'[8]Riders-G'!$BF$13</definedName>
    <definedName name="EGSIPRIMFSCIIIDEC">'[8]Riders-G'!$BF$17</definedName>
    <definedName name="EGSIPRIMFSCIIIFEB">'[8]Riders-G'!$BF$7</definedName>
    <definedName name="EGSIPRIMFSCIIIJAN">'[8]Riders-G'!$BF$6</definedName>
    <definedName name="EGSIPRIMFSCIIIJUL">'[8]Riders-G'!$BF$12</definedName>
    <definedName name="EGSIPRIMFSCIIIJUN">'[8]Riders-G'!$BF$11</definedName>
    <definedName name="EGSIPRIMFSCIIIMAR">'[8]Riders-G'!$BF$8</definedName>
    <definedName name="EGSIPRIMFSCIIIMAY">'[8]Riders-G'!$BF$10</definedName>
    <definedName name="EGSIPRIMFSCIIINOV">'[8]Riders-G'!$BF$16</definedName>
    <definedName name="EGSIPRIMFSCIIIOCT">'[8]Riders-G'!$BF$15</definedName>
    <definedName name="EGSIPRIMFSCIIISEP">'[8]Riders-G'!$BF$14</definedName>
    <definedName name="EGSIPRIMFSCIIJAN">'[8]Riders-G'!$AP$6</definedName>
    <definedName name="EGSIPRIMFSCIIJUL">'[8]Riders-G'!$AP$12</definedName>
    <definedName name="EGSIPRIMFSCIIJUN">'[8]Riders-G'!$AP$11</definedName>
    <definedName name="EGSIPRIMFSCIIMAR">'[8]Riders-G'!$AP$8</definedName>
    <definedName name="EGSIPRIMFSCIIMAY">'[8]Riders-G'!$AP$10</definedName>
    <definedName name="EGSIPRIMFSCIINOV">'[8]Riders-G'!$AP$16</definedName>
    <definedName name="EGSIPRIMFSCIIOCT">'[8]Riders-G'!$AP$15</definedName>
    <definedName name="EGSIPRIMFSCIISEP">'[8]Riders-G'!$AP$14</definedName>
    <definedName name="EGSIPRIMFSCJAN">'[8]Riders-G'!$AC$6</definedName>
    <definedName name="EGSIPRIMFSCJUL">'[8]Riders-G'!$AC$12</definedName>
    <definedName name="EGSIPRIMFSCJUN">'[8]Riders-G'!$AC$11</definedName>
    <definedName name="EGSIPRIMFSCMAR">'[8]Riders-G'!$AC$8</definedName>
    <definedName name="EGSIPRIMFSCMAY">'[8]Riders-G'!$AC$10</definedName>
    <definedName name="EGSIPRIMFSCNOV">'[8]Riders-G'!$AC$16</definedName>
    <definedName name="EGSIPRIMFSCOCT">'[8]Riders-G'!$AC$15</definedName>
    <definedName name="EGSIPRIMFSCSEP">'[8]Riders-G'!$AC$14</definedName>
    <definedName name="EGSIPRIMFUELAPR">'[8]Riders-G'!$C$9</definedName>
    <definedName name="EGSIPRIMFUELAUG">'[8]Riders-G'!$C$13</definedName>
    <definedName name="EGSIPRIMFUELDEC">'[8]Riders-G'!$C$17</definedName>
    <definedName name="EGSIPRIMFUELFEB">'[8]Riders-G'!$C$7</definedName>
    <definedName name="EGSIPRIMFUELJAN">'[8]Riders-G'!$C$6</definedName>
    <definedName name="EGSIPRIMFUELJUL">'[8]Riders-G'!$C$12</definedName>
    <definedName name="EGSIPRIMFUELJUN">'[8]Riders-G'!$C$11</definedName>
    <definedName name="EGSIPRIMFUELMAR">'[8]Riders-G'!$C$8</definedName>
    <definedName name="EGSIPRIMFUELMAY">'[8]Riders-G'!$C$10</definedName>
    <definedName name="EGSIPRIMFUELNOV">'[8]Riders-G'!$C$16</definedName>
    <definedName name="EGSIPRIMFUELOCT">'[8]Riders-G'!$C$15</definedName>
    <definedName name="EGSIPRIMFUELSEP">'[8]Riders-G'!$C$14</definedName>
    <definedName name="EGSIPRIMRPCEAAPR">'[8]Riders-G'!$P$9</definedName>
    <definedName name="EGSIPRIMRPCEAAUG">'[8]Riders-G'!$P$13</definedName>
    <definedName name="EGSIPRIMRPCEADEC">'[8]Riders-G'!$P$17</definedName>
    <definedName name="EGSIPRIMRPCEAFEB">'[8]Riders-G'!$P$7</definedName>
    <definedName name="EGSIPRIMRPCEAJAN">'[8]Riders-G'!$P$6</definedName>
    <definedName name="EGSIPRIMRPCEAJUL">'[8]Riders-G'!$P$12</definedName>
    <definedName name="EGSIPRIMRPCEAJUN">'[8]Riders-G'!$P$11</definedName>
    <definedName name="EGSIPRIMRPCEAMAR">'[8]Riders-G'!$P$8</definedName>
    <definedName name="EGSIPRIMRPCEAMAY">'[8]Riders-G'!$P$10</definedName>
    <definedName name="EGSIPRIMRPCEANOV">'[8]Riders-G'!$P$16</definedName>
    <definedName name="EGSIPRIMRPCEAOCT">'[8]Riders-G'!$P$15</definedName>
    <definedName name="EGSIPRIMRPCEASEP">'[8]Riders-G'!$P$14</definedName>
    <definedName name="EGSIPRIMSCOAPR">'[8]Riders-G'!$Y$9</definedName>
    <definedName name="EGSIPRIMSCOAUG">'[8]Riders-G'!$Y$13</definedName>
    <definedName name="EGSIPRIMSCODEC">'[8]Riders-G'!$Y$17</definedName>
    <definedName name="EGSIPRIMSCOFEB">'[8]Riders-G'!$Y$7</definedName>
    <definedName name="EGSIPRIMSCOIIAPR">'[8]Riders-G'!$AL$9</definedName>
    <definedName name="EGSIPRIMSCOIIAUG">'[8]Riders-G'!$AL$13</definedName>
    <definedName name="EGSIPRIMSCOIIDEC">'[8]Riders-G'!$AL$17</definedName>
    <definedName name="EGSIPRIMSCOIIFEB">'[8]Riders-G'!$AL$7</definedName>
    <definedName name="EGSIPRIMSCOIIIAPR">'[8]Riders-G'!$BB$9</definedName>
    <definedName name="EGSIPRIMSCOIIIAUG">'[8]Riders-G'!$BB$13</definedName>
    <definedName name="EGSIPRIMSCOIIIDEC">'[8]Riders-G'!$BB$17</definedName>
    <definedName name="EGSIPRIMSCOIIIFEB">'[8]Riders-G'!$BB$7</definedName>
    <definedName name="EGSIPRIMSCOIIIJAN">'[8]Riders-G'!$BB$6</definedName>
    <definedName name="EGSIPRIMSCOIIIJUL">'[8]Riders-G'!$BB$12</definedName>
    <definedName name="EGSIPRIMSCOIIIJUN">'[8]Riders-G'!$BB$11</definedName>
    <definedName name="EGSIPRIMSCOIIIMAR">'[8]Riders-G'!$BB$8</definedName>
    <definedName name="EGSIPRIMSCOIIIMAY">'[8]Riders-G'!$BB$10</definedName>
    <definedName name="EGSIPRIMSCOIIINOV">'[8]Riders-G'!$BB$16</definedName>
    <definedName name="EGSIPRIMSCOIIIOCT">'[8]Riders-G'!$BB$15</definedName>
    <definedName name="EGSIPRIMSCOIIISEP">'[8]Riders-G'!$BB$14</definedName>
    <definedName name="EGSIPRIMSCOIIJAN">'[8]Riders-G'!$AL$6</definedName>
    <definedName name="EGSIPRIMSCOIIJUL">'[8]Riders-G'!$AL$12</definedName>
    <definedName name="EGSIPRIMSCOIIJUN">'[8]Riders-G'!$AL$11</definedName>
    <definedName name="EGSIPRIMSCOIIMAR">'[8]Riders-G'!$AL$8</definedName>
    <definedName name="EGSIPRIMSCOIIMAY">'[8]Riders-G'!$AL$10</definedName>
    <definedName name="EGSIPRIMSCOIINOV">'[8]Riders-G'!$AL$16</definedName>
    <definedName name="EGSIPRIMSCOIIOCT">'[8]Riders-G'!$AL$15</definedName>
    <definedName name="EGSIPRIMSCOIISEP">'[8]Riders-G'!$AL$14</definedName>
    <definedName name="EGSIPRIMSCOJAN">'[8]Riders-G'!$Y$6</definedName>
    <definedName name="EGSIPRIMSCOJUL">'[8]Riders-G'!$Y$12</definedName>
    <definedName name="EGSIPRIMSCOJUN">'[8]Riders-G'!$Y$11</definedName>
    <definedName name="EGSIPRIMSCOMAR">'[8]Riders-G'!$Y$8</definedName>
    <definedName name="EGSIPRIMSCOMAY">'[8]Riders-G'!$Y$10</definedName>
    <definedName name="EGSIPRIMSCONOV">'[8]Riders-G'!$Y$16</definedName>
    <definedName name="EGSIPRIMSCOOCT">'[8]Riders-G'!$Y$15</definedName>
    <definedName name="EGSIPRIMSCOSEP">'[8]Riders-G'!$Y$14</definedName>
    <definedName name="egsirates">'[8]Riders-G'!$A$26:$BX$1056</definedName>
    <definedName name="EGSIRESEACAPR">'[8]Riders-G'!#REF!</definedName>
    <definedName name="EGSIRESEACAUG">'[8]Riders-G'!#REF!</definedName>
    <definedName name="EGSIRESEACDEC">'[8]Riders-G'!#REF!</definedName>
    <definedName name="EGSIRESEACFEB">'[8]Riders-G'!#REF!</definedName>
    <definedName name="EGSIRESEACJAN">'[8]Riders-G'!#REF!</definedName>
    <definedName name="EGSIRESEACJUL">'[8]Riders-G'!#REF!</definedName>
    <definedName name="EGSIRESEACJUN">'[8]Riders-G'!#REF!</definedName>
    <definedName name="EGSIRESEACMAR">'[8]Riders-G'!#REF!</definedName>
    <definedName name="EGSIRESEACMAY">'[8]Riders-G'!#REF!</definedName>
    <definedName name="EGSIRESEACNOV">'[8]Riders-G'!#REF!</definedName>
    <definedName name="EGSIRESEACOCT">'[8]Riders-G'!#REF!</definedName>
    <definedName name="EGSIRESEACSEP">'[8]Riders-G'!#REF!</definedName>
    <definedName name="EGSIRESEECRAPR">'[8]Riders-G'!#REF!</definedName>
    <definedName name="EGSIRESEECRAUG">'[8]Riders-G'!#REF!</definedName>
    <definedName name="EGSIRESEECRDEC">'[8]Riders-G'!#REF!</definedName>
    <definedName name="EGSIRESEECRFEB">'[8]Riders-G'!#REF!</definedName>
    <definedName name="EGSIRESEECRJAN">'[8]Riders-G'!#REF!</definedName>
    <definedName name="EGSIRESEECRJUL">'[8]Riders-G'!#REF!</definedName>
    <definedName name="EGSIRESEECRJUN">'[8]Riders-G'!#REF!</definedName>
    <definedName name="EGSIRESEECRMAR">'[8]Riders-G'!#REF!</definedName>
    <definedName name="EGSIRESEECRMAY">'[8]Riders-G'!#REF!</definedName>
    <definedName name="EGSIRESEECRNOV">'[8]Riders-G'!#REF!</definedName>
    <definedName name="EGSIRESEECROCT">'[8]Riders-G'!#REF!</definedName>
    <definedName name="EGSIRESEECRSEP">'[8]Riders-G'!#REF!</definedName>
    <definedName name="EGSIRESFRPAPR">'[8]Riders-G'!#REF!</definedName>
    <definedName name="EGSIRESFRPAUG">'[8]Riders-G'!#REF!</definedName>
    <definedName name="EGSIRESFRPDEC">'[8]Riders-G'!#REF!</definedName>
    <definedName name="EGSIRESFRPFEB">'[8]Riders-G'!#REF!</definedName>
    <definedName name="EGSIRESFRPJAN">'[8]Riders-G'!#REF!</definedName>
    <definedName name="EGSIRESFRPJUL">'[8]Riders-G'!#REF!</definedName>
    <definedName name="EGSIRESFRPJUN">'[8]Riders-G'!#REF!</definedName>
    <definedName name="EGSIRESFRPMAR">'[8]Riders-G'!#REF!</definedName>
    <definedName name="EGSIRESFRPMAY">'[8]Riders-G'!#REF!</definedName>
    <definedName name="EGSIRESFRPNOV">'[8]Riders-G'!#REF!</definedName>
    <definedName name="EGSIRESFRPOCT">'[8]Riders-G'!#REF!</definedName>
    <definedName name="EGSIRESFRPSEP">'[8]Riders-G'!#REF!</definedName>
    <definedName name="EGSISECEACAPR">'[8]Riders-G'!$AF$9</definedName>
    <definedName name="EGSISECEACAUG">'[8]Riders-G'!$AF$13</definedName>
    <definedName name="EGSISECEACDEC">'[8]Riders-G'!$AF$17</definedName>
    <definedName name="EGSISECEACFEB">'[8]Riders-G'!$AF$7</definedName>
    <definedName name="EGSISECEACJAN">'[8]Riders-G'!$AF$6</definedName>
    <definedName name="EGSISECEACJUL">'[8]Riders-G'!$AF$12</definedName>
    <definedName name="EGSISECEACJUN">'[8]Riders-G'!$AF$11</definedName>
    <definedName name="EGSISECEACMAR">'[8]Riders-G'!$AF$8</definedName>
    <definedName name="EGSISECEACMAY">'[8]Riders-G'!$AF$10</definedName>
    <definedName name="EGSISECEACNOV">'[8]Riders-G'!$AF$16</definedName>
    <definedName name="EGSISECEACOCT">'[8]Riders-G'!$AF$15</definedName>
    <definedName name="EGSISECEACSEP">'[8]Riders-G'!$AF$14</definedName>
    <definedName name="EGSISECFSCAPR">'[8]Riders-G'!$AB$9</definedName>
    <definedName name="EGSISECFSCAUG">'[8]Riders-G'!$AB$13</definedName>
    <definedName name="EGSISECFSCDEC">'[8]Riders-G'!$AB$17</definedName>
    <definedName name="EGSISECFSCFEB">'[8]Riders-G'!$AB$7</definedName>
    <definedName name="EGSISECFSCIIAPR">'[8]Riders-G'!$AO$9</definedName>
    <definedName name="EGSISECFSCIIAUG">'[8]Riders-G'!$AO$13</definedName>
    <definedName name="EGSISECFSCIIDEC">'[8]Riders-G'!$AO$17</definedName>
    <definedName name="EGSISECFSCIIFEB">'[8]Riders-G'!$AO$7</definedName>
    <definedName name="EGSISECFSCIIIAPR">'[8]Riders-G'!$BE$9</definedName>
    <definedName name="EGSISECFSCIIIAUG">'[8]Riders-G'!$BE$13</definedName>
    <definedName name="EGSISECFSCIIIDEC">'[8]Riders-G'!$BE$17</definedName>
    <definedName name="EGSISECFSCIIIFEB">'[8]Riders-G'!$BE$7</definedName>
    <definedName name="EGSISECFSCIIIJAN">'[8]Riders-G'!$BE$6</definedName>
    <definedName name="EGSISECFSCIIIJUL">'[8]Riders-G'!$BE$12</definedName>
    <definedName name="EGSISECFSCIIIJUN">'[8]Riders-G'!$BE$11</definedName>
    <definedName name="EGSISECFSCIIIMAR">'[8]Riders-G'!$BE$8</definedName>
    <definedName name="EGSISECFSCIIIMAY">'[8]Riders-G'!$BE$10</definedName>
    <definedName name="EGSISECFSCIIINOV">'[8]Riders-G'!$BE$16</definedName>
    <definedName name="EGSISECFSCIIIOCT">'[8]Riders-G'!$BE$15</definedName>
    <definedName name="EGSISECFSCIIISEP">'[8]Riders-G'!$BE$14</definedName>
    <definedName name="EGSISECFSCIIJAN">'[8]Riders-G'!$AO$6</definedName>
    <definedName name="EGSISECFSCIIJUL">'[8]Riders-G'!$AO$12</definedName>
    <definedName name="EGSISECFSCIIJUN">'[8]Riders-G'!$AO$11</definedName>
    <definedName name="EGSISECFSCIIMAR">'[8]Riders-G'!$AO$8</definedName>
    <definedName name="EGSISECFSCIIMAY">'[8]Riders-G'!$AO$10</definedName>
    <definedName name="EGSISECFSCIINOV">'[8]Riders-G'!$AO$16</definedName>
    <definedName name="EGSISECFSCIIOCT">'[8]Riders-G'!$AO$15</definedName>
    <definedName name="EGSISECFSCIISEP">'[8]Riders-G'!$AO$14</definedName>
    <definedName name="EGSISECFSCJAN">'[8]Riders-G'!$AB$6</definedName>
    <definedName name="EGSISECFSCJUL">'[8]Riders-G'!$AB$12</definedName>
    <definedName name="EGSISECFSCJUN">'[8]Riders-G'!$AB$11</definedName>
    <definedName name="EGSISECFSCMAR">'[8]Riders-G'!$AB$8</definedName>
    <definedName name="EGSISECFSCMAY">'[8]Riders-G'!$AB$10</definedName>
    <definedName name="EGSISECFSCNOV">'[8]Riders-G'!$AB$16</definedName>
    <definedName name="EGSISECFSCOCT">'[8]Riders-G'!$AB$15</definedName>
    <definedName name="EGSISECFSCSEP">'[8]Riders-G'!$AB$14</definedName>
    <definedName name="EGSISECFUELAPR">'[8]Riders-G'!$B$9</definedName>
    <definedName name="EGSISECFUELAUG">'[8]Riders-G'!$B$13</definedName>
    <definedName name="EGSISECFUELDEC">'[8]Riders-G'!$B$17</definedName>
    <definedName name="EGSISECFUELFEB">'[8]Riders-G'!$B$7</definedName>
    <definedName name="EGSISECFUELJAN">'[8]Riders-G'!$B$6</definedName>
    <definedName name="EGSISECFUELJUL">'[8]Riders-G'!$B$12</definedName>
    <definedName name="EGSISECFUELJUN">'[8]Riders-G'!$B$11</definedName>
    <definedName name="EGSISECFUELMAR">'[8]Riders-G'!$B$8</definedName>
    <definedName name="EGSISECFUELMAY">'[8]Riders-G'!$B$10</definedName>
    <definedName name="EGSISECFUELNOV">'[8]Riders-G'!$B$16</definedName>
    <definedName name="EGSISECFUELOCT">'[8]Riders-G'!$B$15</definedName>
    <definedName name="EGSISECFUELSEP">'[8]Riders-G'!$B$14</definedName>
    <definedName name="EGSISECRPCEAAPR">'[8]Riders-G'!$O$9</definedName>
    <definedName name="EGSISECRPCEAAUG">'[8]Riders-G'!$O$13</definedName>
    <definedName name="EGSISECRPCEADEC">'[8]Riders-G'!$O$17</definedName>
    <definedName name="EGSISECRPCEAFEB">'[8]Riders-G'!$O$7</definedName>
    <definedName name="EGSISECRPCEAJAN">'[8]Riders-G'!$O$6</definedName>
    <definedName name="EGSISECRPCEAJUL">'[8]Riders-G'!$O$12</definedName>
    <definedName name="EGSISECRPCEAJUN">'[8]Riders-G'!$O$11</definedName>
    <definedName name="EGSISECRPCEAMAR">'[8]Riders-G'!$O$8</definedName>
    <definedName name="EGSISECRPCEAMAY">'[8]Riders-G'!$O$10</definedName>
    <definedName name="EGSISECRPCEANOV">'[8]Riders-G'!$O$16</definedName>
    <definedName name="EGSISECRPCEAOCT">'[8]Riders-G'!$O$15</definedName>
    <definedName name="EGSISECRPCEASEP">'[8]Riders-G'!$O$14</definedName>
    <definedName name="EGSISECSCOAPR">'[8]Riders-G'!$X$9</definedName>
    <definedName name="EGSISECSCOAUG">'[8]Riders-G'!$X$13</definedName>
    <definedName name="EGSISECSCODEC">'[8]Riders-G'!$X$17</definedName>
    <definedName name="EGSISECSCOFEB">'[8]Riders-G'!$X$7</definedName>
    <definedName name="EGSISECSCOIIAPR">'[8]Riders-G'!$AK$9</definedName>
    <definedName name="EGSISECSCOIIAUG">'[8]Riders-G'!$AK$13</definedName>
    <definedName name="EGSISECSCOIIDEC">'[8]Riders-G'!$AK$17</definedName>
    <definedName name="EGSISECSCOIIFEB">'[8]Riders-G'!$AK$7</definedName>
    <definedName name="EGSISECSCOIIIAPR">'[8]Riders-G'!$BA$9</definedName>
    <definedName name="EGSISECSCOIIIAUG">'[8]Riders-G'!$BA$13</definedName>
    <definedName name="EGSISECSCOIIIDEC">'[8]Riders-G'!$BA$17</definedName>
    <definedName name="EGSISECSCOIIIFEB">'[8]Riders-G'!$BA$7</definedName>
    <definedName name="EGSISECSCOIIIJAN">'[8]Riders-G'!$BA$6</definedName>
    <definedName name="EGSISECSCOIIIJUL">'[8]Riders-G'!$BA$12</definedName>
    <definedName name="EGSISECSCOIIIJUN">'[8]Riders-G'!$BA$11</definedName>
    <definedName name="EGSISECSCOIIIMAR">'[8]Riders-G'!$BA$8</definedName>
    <definedName name="EGSISECSCOIIIMAY">'[8]Riders-G'!$BA$10</definedName>
    <definedName name="EGSISECSCOIIINOV">'[8]Riders-G'!$BA$16</definedName>
    <definedName name="EGSISECSCOIIIOCT">'[8]Riders-G'!$BA$15</definedName>
    <definedName name="EGSISECSCOIIISEP">'[8]Riders-G'!$BA$14</definedName>
    <definedName name="EGSISECSCOIIJAN">'[8]Riders-G'!$AK$6</definedName>
    <definedName name="EGSISECSCOIIJUL">'[8]Riders-G'!$AK$12</definedName>
    <definedName name="EGSISECSCOIIJUN">'[8]Riders-G'!$AK$11</definedName>
    <definedName name="EGSISECSCOIIMAR">'[8]Riders-G'!$AK$8</definedName>
    <definedName name="EGSISECSCOIIMAY">'[8]Riders-G'!$AK$10</definedName>
    <definedName name="EGSISECSCOIINOV">'[8]Riders-G'!$AK$16</definedName>
    <definedName name="EGSISECSCOIIOCT">'[8]Riders-G'!$AK$15</definedName>
    <definedName name="EGSISECSCOIISEP">'[8]Riders-G'!$AK$14</definedName>
    <definedName name="EGSISECSCOJAN">'[8]Riders-G'!$X$6</definedName>
    <definedName name="EGSISECSCOJUL">'[8]Riders-G'!$X$12</definedName>
    <definedName name="EGSISECSCOJUN">'[8]Riders-G'!$X$11</definedName>
    <definedName name="EGSISECSCOMAR">'[8]Riders-G'!$X$8</definedName>
    <definedName name="EGSISECSCOMAY">'[8]Riders-G'!$X$10</definedName>
    <definedName name="EGSISECSCONOV">'[8]Riders-G'!$X$16</definedName>
    <definedName name="EGSISECSCOOCT">'[8]Riders-G'!$X$15</definedName>
    <definedName name="EGSISECSCOSEP">'[8]Riders-G'!$X$14</definedName>
    <definedName name="EGSISGSFRPAPR">'[8]Riders-G'!$G$9</definedName>
    <definedName name="EGSISGSFRPAUG">'[8]Riders-G'!$G$13</definedName>
    <definedName name="EGSISGSFRPDEC">'[8]Riders-G'!$G$17</definedName>
    <definedName name="EGSISGSFRPFEB">'[8]Riders-G'!$G$7</definedName>
    <definedName name="EGSISGSFRPJAN">'[8]Riders-G'!$G$6</definedName>
    <definedName name="EGSISGSFRPJUL">'[8]Riders-G'!$G$12</definedName>
    <definedName name="EGSISGSFRPJUN">'[8]Riders-G'!$G$11</definedName>
    <definedName name="EGSISGSFRPMAR">'[8]Riders-G'!$G$8</definedName>
    <definedName name="EGSISGSFRPMAY">'[8]Riders-G'!$G$10</definedName>
    <definedName name="EGSISGSFRPNOV">'[8]Riders-G'!$G$16</definedName>
    <definedName name="EGSISGSFRPOCT">'[8]Riders-G'!$G$15</definedName>
    <definedName name="EGSISGSFRPSEP">'[8]Riders-G'!$G$14</definedName>
    <definedName name="EGSISGSNFRPCEAAPR">'[8]Riders-G'!$T$9</definedName>
    <definedName name="EGSISGSNFRPCEAAUG">'[8]Riders-G'!$T$13</definedName>
    <definedName name="EGSISGSNFRPCEADEC">'[8]Riders-G'!$T$17</definedName>
    <definedName name="EGSISGSNFRPCEAFEB">'[8]Riders-G'!$T$7</definedName>
    <definedName name="EGSISGSNFRPCEAJAN">'[8]Riders-G'!$T$6</definedName>
    <definedName name="EGSISGSNFRPCEAJUL">'[8]Riders-G'!$T$12</definedName>
    <definedName name="EGSISGSNFRPCEAJUN">'[8]Riders-G'!$T$11</definedName>
    <definedName name="EGSISGSNFRPCEAMAR">'[8]Riders-G'!$T$8</definedName>
    <definedName name="EGSISGSNFRPCEAMAY">'[8]Riders-G'!$T$10</definedName>
    <definedName name="EGSISGSNFRPCEANOV">'[8]Riders-G'!$T$16</definedName>
    <definedName name="EGSISGSNFRPCEAOCT">'[8]Riders-G'!$T$15</definedName>
    <definedName name="EGSISGSNFRPCEASEP">'[8]Riders-G'!$T$14</definedName>
    <definedName name="EGSIWPSFRPAPR">'[8]Riders-G'!$K$9</definedName>
    <definedName name="EGSIWPSFRPAUG">'[8]Riders-G'!$K$13</definedName>
    <definedName name="EGSIWPSFRPDEC">'[8]Riders-G'!$K$17</definedName>
    <definedName name="EGSIWPSFRPFEB">'[8]Riders-G'!$K$7</definedName>
    <definedName name="EGSIWPSFRPJAN">'[8]Riders-G'!$K$6</definedName>
    <definedName name="EGSIWPSFRPJUL">'[8]Riders-G'!$K$12</definedName>
    <definedName name="EGSIWPSFRPJUN">'[8]Riders-G'!$K$11</definedName>
    <definedName name="EGSIWPSFRPMAR">'[8]Riders-G'!$K$8</definedName>
    <definedName name="EGSIWPSFRPMAY">'[8]Riders-G'!$K$10</definedName>
    <definedName name="EGSIWPSFRPNOV">'[8]Riders-G'!$K$16</definedName>
    <definedName name="EGSIWPSFRPOCT">'[8]Riders-G'!$K$15</definedName>
    <definedName name="EGSIWPSFRPSEP">'[8]Riders-G'!$K$14</definedName>
    <definedName name="EGSIWPSNFRPCEAAPR">'[8]Riders-G'!$S$9</definedName>
    <definedName name="EGSIWPSNFRPCEAAUG">'[8]Riders-G'!$S$13</definedName>
    <definedName name="EGSIWPSNFRPCEADEC">'[8]Riders-G'!$S$17</definedName>
    <definedName name="EGSIWPSNFRPCEAFEB">'[8]Riders-G'!$S$7</definedName>
    <definedName name="EGSIWPSNFRPCEAJAN">'[8]Riders-G'!$S$6</definedName>
    <definedName name="EGSIWPSNFRPCEAJUL">'[8]Riders-G'!$S$12</definedName>
    <definedName name="EGSIWPSNFRPCEAJUN">'[8]Riders-G'!$S$11</definedName>
    <definedName name="EGSIWPSNFRPCEAMAR">'[8]Riders-G'!$S$8</definedName>
    <definedName name="EGSIWPSNFRPCEAMAY">'[8]Riders-G'!$S$10</definedName>
    <definedName name="EGSIWPSNFRPCEANOV">'[8]Riders-G'!$S$16</definedName>
    <definedName name="EGSIWPSNFRPCEAOCT">'[8]Riders-G'!$S$15</definedName>
    <definedName name="EGSIWPSNFRPCEASEP">'[8]Riders-G'!$S$14</definedName>
    <definedName name="egslamt">'[8]Comparison Detail-Overall'!$E$45:$F$65</definedName>
    <definedName name="EGSLGS1st50KWH">#REF!</definedName>
    <definedName name="EGSLGSAllAddKWH">#REF!</definedName>
    <definedName name="EGSLGSAllKW">#REF!</definedName>
    <definedName name="EGSLGSCustomerCharge">#REF!</definedName>
    <definedName name="EGSLGSDVA69138KV">#REF!</definedName>
    <definedName name="EGSLGSDVAPrimary">#REF!</definedName>
    <definedName name="EGSLGSDVASecondary">#REF!</definedName>
    <definedName name="EGSLGSNext100KWH">#REF!</definedName>
    <definedName name="EGSLGSNext225KWH">#REF!</definedName>
    <definedName name="EGSLGSTODAllKWSummer">#REF!</definedName>
    <definedName name="EGSLGSTODAllKWWinter">#REF!</definedName>
    <definedName name="EGSLGSTODCCSummer">#REF!</definedName>
    <definedName name="EGSLGSTODCCWinter">#REF!</definedName>
    <definedName name="EGSLGSTODDVA69138KVSummer">#REF!</definedName>
    <definedName name="EGSLGSTODDVA69138KVWinter">#REF!</definedName>
    <definedName name="EGSLGSTODDVAPrimarySummer">#REF!</definedName>
    <definedName name="EGSLGSTODDVAPrimaryWinter">#REF!</definedName>
    <definedName name="EGSLGSTODDVASecondarySummer">#REF!</definedName>
    <definedName name="EGSLGSTODDVASecondaryWinter">#REF!</definedName>
    <definedName name="EGSLGSTODKWHOffPeakSummer">#REF!</definedName>
    <definedName name="EGSLGSTODKWHOffPeakWinter">#REF!</definedName>
    <definedName name="EGSLGSTODKWHOnPeakSummer">#REF!</definedName>
    <definedName name="EGSLGSTODKWHOnPeakWinter">#REF!</definedName>
    <definedName name="EGSLHLFSAllKWHSummer">#REF!</definedName>
    <definedName name="EGSLHLFSAllKWHWinter">#REF!</definedName>
    <definedName name="EGSLHLFSAllKWSummer">#REF!</definedName>
    <definedName name="EGSLHLFSAllKWWinter">#REF!</definedName>
    <definedName name="EGSLHLFSDVA138Summer">#REF!</definedName>
    <definedName name="EGSLHLFSDVA138Winter">#REF!</definedName>
    <definedName name="EGSLHLFSDVA230Summer">#REF!</definedName>
    <definedName name="EGSLHLFSDVA230Winter">#REF!</definedName>
    <definedName name="EGSLHLFSDVA69Summer">#REF!</definedName>
    <definedName name="EGSLHLFSDVA69Winter">#REF!</definedName>
    <definedName name="EGSLHLFSDVALess69Summer">#REF!</definedName>
    <definedName name="EGSLHLFSDVALess69Winter">#REF!</definedName>
    <definedName name="EGSLHLFSTODAllKWSummer">#REF!</definedName>
    <definedName name="EGSLHLFSTODAllKWWinter">#REF!</definedName>
    <definedName name="EGSLHLFSTODDVA138Summer">#REF!</definedName>
    <definedName name="EGSLHLFSTODDVA138Winter">#REF!</definedName>
    <definedName name="EGSLHLFSTODDVA230Summer">#REF!</definedName>
    <definedName name="EGSLHLFSTODDVA230Winter">#REF!</definedName>
    <definedName name="EGSLHLFSTODDVA69Summer">#REF!</definedName>
    <definedName name="EGSLHLFSTODDVA69Winter">#REF!</definedName>
    <definedName name="EGSLHLFSTODDVALess69Summer">#REF!</definedName>
    <definedName name="EGSLHLFSTODDVALess69Winter">#REF!</definedName>
    <definedName name="EGSLHLFSTODKWHOffPeakSummer">#REF!</definedName>
    <definedName name="EGSLHLFSTODKWHOffPeakWinter">#REF!</definedName>
    <definedName name="EGSLHLFSTODKWHOnPeakSummer">#REF!</definedName>
    <definedName name="EGSLHLFSTODKWHOnPeakWinter">#REF!</definedName>
    <definedName name="EGSLLMPSAllKWHSummer">#REF!</definedName>
    <definedName name="EGSLLMPSAllKWHWinter">#REF!</definedName>
    <definedName name="EGSLLMPSAllKWSummer">#REF!</definedName>
    <definedName name="EGSLLMPSAllKWWinter">#REF!</definedName>
    <definedName name="EGSLLMPSDVA138Summer">#REF!</definedName>
    <definedName name="EGSLLMPSDVA138Winter">#REF!</definedName>
    <definedName name="EGSLLMPSDVA230Summer">#REF!</definedName>
    <definedName name="EGSLLMPSDVA230Winter">#REF!</definedName>
    <definedName name="EGSLLMPSDVA69Summer">#REF!</definedName>
    <definedName name="EGSLLMPSDVA69Winter">#REF!</definedName>
    <definedName name="EGSLLMPSDVALess69Summer">#REF!</definedName>
    <definedName name="EGSLLMPSDVALess69Winter">#REF!</definedName>
    <definedName name="EGSLLPSAllKWHSummer">#REF!</definedName>
    <definedName name="EGSLLPSAllKWHWinter">#REF!</definedName>
    <definedName name="EGSLLPSAllKWSummer">#REF!</definedName>
    <definedName name="EGSLLPSAllKWWinter">#REF!</definedName>
    <definedName name="EGSLLPSDVA138Summer">#REF!</definedName>
    <definedName name="EGSLLPSDVA138Winter">#REF!</definedName>
    <definedName name="EGSLLPSDVA230Summer">#REF!</definedName>
    <definedName name="EGSLLPSDVA230Winter">#REF!</definedName>
    <definedName name="EGSLLPSDVA69Summer">#REF!</definedName>
    <definedName name="EGSLLPSDVA69Winter">#REF!</definedName>
    <definedName name="EGSLLPSDVALess69Summer">#REF!</definedName>
    <definedName name="EGSLLPSDVALess69Winter">#REF!</definedName>
    <definedName name="EGSLLPSTODAllKWSummer">#REF!</definedName>
    <definedName name="EGSLLPSTODAllKWWinter">#REF!</definedName>
    <definedName name="EGSLLPSTODDVA138Summer">#REF!</definedName>
    <definedName name="EGSLLPSTODDVA138Winter">#REF!</definedName>
    <definedName name="EGSLLPSTODDVA230Summer">#REF!</definedName>
    <definedName name="EGSLLPSTODDVA230Winter">#REF!</definedName>
    <definedName name="EGSLLPSTODDVA69Summer">#REF!</definedName>
    <definedName name="EGSLLPSTODDVA69Winter">#REF!</definedName>
    <definedName name="EGSLLPSTODDVALess69Summer">#REF!</definedName>
    <definedName name="EGSLLPSTODDVALess69Winter">#REF!</definedName>
    <definedName name="EGSLLPSTODKWHOffPeakSummer">#REF!</definedName>
    <definedName name="EGSLLPSTODKWHOffPeakWinter">#REF!</definedName>
    <definedName name="EGSLLPSTODKWHOnPeakSummer">#REF!</definedName>
    <definedName name="EGSLLPSTODKWHOnPeakWinter">#REF!</definedName>
    <definedName name="EGSLMV">'[8]INPUT-G'!$B$37</definedName>
    <definedName name="egslrtcamt">'[8]Comparison Detail-Overall'!$G$45:$H$85</definedName>
    <definedName name="EGSLSGSAllKWH">#REF!</definedName>
    <definedName name="EGSLSGSCustomerCharge">#REF!</definedName>
    <definedName name="EGSLSGSMinimumBill">#REF!</definedName>
    <definedName name="EGSLWPSAllKWH">#REF!</definedName>
    <definedName name="EGSLWPSCustomerCharge">#REF!</definedName>
    <definedName name="EGSLWPSMinimumBill">#REF!</definedName>
    <definedName name="Elec">#REF!</definedName>
    <definedName name="ELL_UPDATED">[12]Assumptions!#REF!</definedName>
    <definedName name="ELL_WACC">[12]Assumptions!#REF!</definedName>
    <definedName name="ELL230EACAPR">'[8]Riders-L'!$AJ$8</definedName>
    <definedName name="ELL230EACAUG">'[8]Riders-L'!$AJ$12</definedName>
    <definedName name="ELL230EACDEC">'[8]Riders-L'!$AJ$16</definedName>
    <definedName name="ELL230EACFEB">'[8]Riders-L'!$AJ$6</definedName>
    <definedName name="ELL230EACJAN">'[8]Riders-L'!$AJ$5</definedName>
    <definedName name="ELL230EACJUL">'[8]Riders-L'!$AJ$11</definedName>
    <definedName name="ELL230EACJUN">'[8]Riders-L'!$AJ$10</definedName>
    <definedName name="ELL230EACMAR">'[8]Riders-L'!$AJ$7</definedName>
    <definedName name="ELL230EACMAY">'[8]Riders-L'!$AJ$9</definedName>
    <definedName name="ELL230EACNOV">'[8]Riders-L'!$AJ$15</definedName>
    <definedName name="ELL230EACOCT">'[8]Riders-L'!$AJ$14</definedName>
    <definedName name="ELL230EACSEP">'[8]Riders-L'!$AJ$13</definedName>
    <definedName name="ELL230FSCAPR">'[8]Riders-L'!$AF$8</definedName>
    <definedName name="ELL230FSCAUG">'[8]Riders-L'!$AF$12</definedName>
    <definedName name="ELL230FSCDEC">'[8]Riders-L'!$AF$16</definedName>
    <definedName name="ELL230FSCFEB">'[8]Riders-L'!$AF$6</definedName>
    <definedName name="ELL230FSCIIAPR">'[8]Riders-L'!$AT$8</definedName>
    <definedName name="ELL230FSCIIAUG">'[8]Riders-L'!$AT$12</definedName>
    <definedName name="ELL230FSCIIDEC">'[8]Riders-L'!$AT$16</definedName>
    <definedName name="ELL230FSCIIFEB">'[8]Riders-L'!$AT$6</definedName>
    <definedName name="ELL230FSCIIIAPR">'[8]Riders-L'!$BJ$8</definedName>
    <definedName name="ELL230FSCIIIAUG">'[8]Riders-L'!$BJ$12</definedName>
    <definedName name="ELL230FSCIIIDEC">'[8]Riders-L'!$BJ$16</definedName>
    <definedName name="ELL230FSCIIIFEB">'[8]Riders-L'!$BJ$6</definedName>
    <definedName name="ELL230FSCIIIJAN">'[8]Riders-L'!$BJ$5</definedName>
    <definedName name="ELL230FSCIIIJUL">'[8]Riders-L'!$BJ$11</definedName>
    <definedName name="ELL230FSCIIIJUN">'[8]Riders-L'!$BJ$10</definedName>
    <definedName name="ELL230FSCIIIMAR">'[8]Riders-L'!$BJ$7</definedName>
    <definedName name="ELL230FSCIIIMAY">'[8]Riders-L'!$BJ$9</definedName>
    <definedName name="ELL230FSCIIINOV">'[8]Riders-L'!$BJ$15</definedName>
    <definedName name="ELL230FSCIIIOCT">'[8]Riders-L'!$BJ$14</definedName>
    <definedName name="ELL230FSCIIISEP">'[8]Riders-L'!$BJ$13</definedName>
    <definedName name="ELL230FSCIIJAN">'[8]Riders-L'!$AT$5</definedName>
    <definedName name="ELL230FSCIIJUL">'[8]Riders-L'!$AT$11</definedName>
    <definedName name="ELL230FSCIIJUN">'[8]Riders-L'!$AT$10</definedName>
    <definedName name="ELL230FSCIIMAR">'[8]Riders-L'!$AT$7</definedName>
    <definedName name="ELL230FSCIIMAY">'[8]Riders-L'!$AT$9</definedName>
    <definedName name="ELL230FSCIINOV">'[8]Riders-L'!$AT$15</definedName>
    <definedName name="ELL230FSCIIOCT">'[8]Riders-L'!$AT$14</definedName>
    <definedName name="ELL230FSCIISEP">'[8]Riders-L'!$AT$13</definedName>
    <definedName name="ELL230FSCJAN">'[8]Riders-L'!$AF$5</definedName>
    <definedName name="ELL230FSCJUL">'[8]Riders-L'!$AF$11</definedName>
    <definedName name="ELL230FSCJUN">'[8]Riders-L'!$AF$10</definedName>
    <definedName name="ELL230FSCMAR">'[8]Riders-L'!$AF$7</definedName>
    <definedName name="ELL230FSCMAY">'[8]Riders-L'!$AF$9</definedName>
    <definedName name="ELL230FSCNOV">'[8]Riders-L'!$AF$15</definedName>
    <definedName name="ELL230FSCOCT">'[8]Riders-L'!$AF$14</definedName>
    <definedName name="ELL230FSCSEP">'[8]Riders-L'!$AF$13</definedName>
    <definedName name="ELL230FUELAPR">'[8]Riders-L'!$E$8</definedName>
    <definedName name="ELL230FUELAUG">'[8]Riders-L'!$E$12</definedName>
    <definedName name="ELL230FUELDEC">'[8]Riders-L'!$E$16</definedName>
    <definedName name="ELL230FUELFEB">'[8]Riders-L'!$E$6</definedName>
    <definedName name="ELL230FUELJAN">'[8]Riders-L'!$E$5</definedName>
    <definedName name="ELL230FUELJUL">'[8]Riders-L'!$E$11</definedName>
    <definedName name="ELL230FUELJUN">'[8]Riders-L'!$E$10</definedName>
    <definedName name="ELL230FUELMAR">'[8]Riders-L'!$E$7</definedName>
    <definedName name="ELL230FUELMAY">'[8]Riders-L'!$E$9</definedName>
    <definedName name="ELL230FUELNOV">'[8]Riders-L'!$E$15</definedName>
    <definedName name="ELL230FUELOCT">'[8]Riders-L'!$E$14</definedName>
    <definedName name="ELL230FUELSEP">'[8]Riders-L'!$E$13</definedName>
    <definedName name="ELL230LESSEACAPR">'[8]Riders-L'!$AI$8</definedName>
    <definedName name="ELL230LESSEACAUG">'[8]Riders-L'!$AI$12</definedName>
    <definedName name="ELL230LESSEACDEC">'[8]Riders-L'!$AI$16</definedName>
    <definedName name="ELL230LESSEACFEB">'[8]Riders-L'!$AI$6</definedName>
    <definedName name="ELL230LESSEACJAN">'[8]Riders-L'!$AI$5</definedName>
    <definedName name="ELL230LESSEACJUL">'[8]Riders-L'!$AI$11</definedName>
    <definedName name="ELL230LESSEACJUN">'[8]Riders-L'!$AI$10</definedName>
    <definedName name="ELL230LESSEACMAR">'[8]Riders-L'!$AI$7</definedName>
    <definedName name="ELL230LESSEACMAY">'[8]Riders-L'!$AI$9</definedName>
    <definedName name="ELL230LESSEACNOV">'[8]Riders-L'!$AI$15</definedName>
    <definedName name="ELL230LESSEACOCT">'[8]Riders-L'!$AI$14</definedName>
    <definedName name="ELL230LESSEACSEP">'[8]Riders-L'!$AI$13</definedName>
    <definedName name="ELL230RPCEAAPR">'[8]Riders-L'!$Q$8</definedName>
    <definedName name="ELL230RPCEAAUG">'[8]Riders-L'!$Q$12</definedName>
    <definedName name="ELL230RPCEADEC">'[8]Riders-L'!$Q$16</definedName>
    <definedName name="ELL230RPCEAFEB">'[8]Riders-L'!$Q$6</definedName>
    <definedName name="ELL230RPCEAJAN">'[8]Riders-L'!$Q$5</definedName>
    <definedName name="ELL230RPCEAJUL">'[8]Riders-L'!$Q$11</definedName>
    <definedName name="ELL230RPCEAJUN">'[8]Riders-L'!$Q$10</definedName>
    <definedName name="ELL230RPCEAMAR">'[8]Riders-L'!$Q$7</definedName>
    <definedName name="ELL230RPCEAMAY">'[8]Riders-L'!$Q$9</definedName>
    <definedName name="ELL230RPCEANOV">'[8]Riders-L'!$Q$15</definedName>
    <definedName name="ELL230RPCEAOCT">'[8]Riders-L'!$Q$14</definedName>
    <definedName name="ELL230RPCEASEP">'[8]Riders-L'!$Q$13</definedName>
    <definedName name="ELL230SCOAPR">'[8]Riders-L'!$AB$8</definedName>
    <definedName name="ELL230SCOAUG">'[8]Riders-L'!$AB$12</definedName>
    <definedName name="ELL230SCODEC">'[8]Riders-L'!$AB$16</definedName>
    <definedName name="ELL230SCOFEB">'[8]Riders-L'!$AB$6</definedName>
    <definedName name="ELL230SCOIIAPR">'[8]Riders-L'!$AP$8</definedName>
    <definedName name="ELL230SCOIIAUG">'[8]Riders-L'!$AP$12</definedName>
    <definedName name="ELL230SCOIIDEC">'[8]Riders-L'!$AP$16</definedName>
    <definedName name="ELL230SCOIIFEB">'[8]Riders-L'!$AP$6</definedName>
    <definedName name="ELL230SCOIIIAPR">'[8]Riders-L'!$BF$8</definedName>
    <definedName name="ELL230SCOIIIAUG">'[8]Riders-L'!$BF$12</definedName>
    <definedName name="ELL230SCOIIIDEC">'[8]Riders-L'!$BF$16</definedName>
    <definedName name="ELL230SCOIIIFEB">'[8]Riders-L'!$BF$6</definedName>
    <definedName name="ELL230SCOIIIJAN">'[8]Riders-L'!$BF$5</definedName>
    <definedName name="ELL230SCOIIIJUL">'[8]Riders-L'!$BF$11</definedName>
    <definedName name="ELL230SCOIIIJUN">'[8]Riders-L'!$BF$10</definedName>
    <definedName name="ELL230SCOIIIMAR">'[8]Riders-L'!$BF$7</definedName>
    <definedName name="ELL230SCOIIIMAY">'[8]Riders-L'!$BF$9</definedName>
    <definedName name="ELL230SCOIIINOV">'[8]Riders-L'!$BF$15</definedName>
    <definedName name="ELL230SCOIIIOCT">'[8]Riders-L'!$BF$14</definedName>
    <definedName name="ELL230SCOIIISEP">'[8]Riders-L'!$BF$13</definedName>
    <definedName name="ELL230SCOIIJAN">'[8]Riders-L'!$AP$5</definedName>
    <definedName name="ELL230SCOIIJUL">'[8]Riders-L'!$AP$11</definedName>
    <definedName name="ELL230SCOIIJUN">'[8]Riders-L'!$AP$10</definedName>
    <definedName name="ELL230SCOIIMAR">'[8]Riders-L'!$AP$7</definedName>
    <definedName name="ELL230SCOIIMAY">'[8]Riders-L'!$AP$9</definedName>
    <definedName name="ELL230SCOIINOV">'[8]Riders-L'!$AP$15</definedName>
    <definedName name="ELL230SCOIIOCT">'[8]Riders-L'!$AP$14</definedName>
    <definedName name="ELL230SCOIISEP">'[8]Riders-L'!$AP$13</definedName>
    <definedName name="ELL230SCOJAN">'[8]Riders-L'!$AB$5</definedName>
    <definedName name="ELL230SCOJUL">'[8]Riders-L'!$AB$11</definedName>
    <definedName name="ELL230SCOJUN">'[8]Riders-L'!$AB$10</definedName>
    <definedName name="ELL230SCOMAR">'[8]Riders-L'!$AB$7</definedName>
    <definedName name="ELL230SCOMAY">'[8]Riders-L'!$AB$9</definedName>
    <definedName name="ELL230SCONOV">'[8]Riders-L'!$AB$15</definedName>
    <definedName name="ELL230SCOOCT">'[8]Riders-L'!$AB$14</definedName>
    <definedName name="ELL230SCOSEP">'[8]Riders-L'!$AB$13</definedName>
    <definedName name="ellamt">'[8]Comparison Detail-Overall'!$A$45:$B$62</definedName>
    <definedName name="elldv">'[8]Inputs-L'!$E$48</definedName>
    <definedName name="ELLEECRAPR">'[8]Riders-L'!$BK$8</definedName>
    <definedName name="ELLEECRAUG">'[8]Riders-L'!$BK$12</definedName>
    <definedName name="ELLEECRDEC">'[8]Riders-L'!$BK$16</definedName>
    <definedName name="ELLEECRFEB">'[8]Riders-L'!$BK$6</definedName>
    <definedName name="ELLEECRJAN">'[8]Riders-L'!$BK$5</definedName>
    <definedName name="ELLEECRJUL">'[8]Riders-L'!$BK$11</definedName>
    <definedName name="ELLEECRJUN">'[8]Riders-L'!$BK$10</definedName>
    <definedName name="ELLEECRMAR">'[8]Riders-L'!$BK$7</definedName>
    <definedName name="ELLEECRMAY">'[8]Riders-L'!$BK$9</definedName>
    <definedName name="ELLEECRNOV">'[8]Riders-L'!$BK$15</definedName>
    <definedName name="ELLEECROCT">'[8]Riders-L'!$BK$14</definedName>
    <definedName name="ELLEECRPEAPR">'[8]Riders-L'!$BL$8</definedName>
    <definedName name="ELLEECRPEAUG">'[8]Riders-L'!$BL$12</definedName>
    <definedName name="ELLEECRPEDEC">'[8]Riders-L'!$BL$16</definedName>
    <definedName name="ELLEECRPEFEB">'[8]Riders-L'!$BL$6</definedName>
    <definedName name="ELLEECRPEJAN">'[8]Riders-L'!$BL$5</definedName>
    <definedName name="ELLEECRPEJUL">'[8]Riders-L'!$BL$11</definedName>
    <definedName name="ELLEECRPEJUN">'[8]Riders-L'!$BL$10</definedName>
    <definedName name="ELLEECRPEMAR">'[8]Riders-L'!$BL$7</definedName>
    <definedName name="ELLEECRPEMAY">'[8]Riders-L'!$BL$9</definedName>
    <definedName name="ELLEECRPENOV">'[8]Riders-L'!$BL$15</definedName>
    <definedName name="ELLEECRPEOCT">'[8]Riders-L'!$BL$14</definedName>
    <definedName name="ELLEECRPESEP">'[8]Riders-L'!$BL$13</definedName>
    <definedName name="ELLEECRSEP">'[8]Riders-L'!$BK$13</definedName>
    <definedName name="ellegslamt">'[8]Comparison Detail-Overall'!$C$45:$D$62</definedName>
    <definedName name="ELLFIOREAPR">'[8]Riders-L'!$AL$8</definedName>
    <definedName name="ELLFIOREAUG">'[8]Riders-L'!$AL$12</definedName>
    <definedName name="ELLFIOREDEC">'[8]Riders-L'!$AL$16</definedName>
    <definedName name="ELLFIOREFEB">'[8]Riders-L'!$AL$6</definedName>
    <definedName name="ELLFIOREJAN">'[8]Riders-L'!$AL$5</definedName>
    <definedName name="ELLFIOREJUL">'[8]Riders-L'!$AL$11</definedName>
    <definedName name="ELLFIOREJUN">'[8]Riders-L'!$AL$10</definedName>
    <definedName name="ELLFIOREMAR">'[8]Riders-L'!$AL$7</definedName>
    <definedName name="ELLFIOREMAY">'[8]Riders-L'!$AL$9</definedName>
    <definedName name="ELLFIORENOV">'[8]Riders-L'!$AL$15</definedName>
    <definedName name="ELLFIOREOCT">'[8]Riders-L'!$AL$14</definedName>
    <definedName name="ELLFIORESEP">'[8]Riders-L'!$AL$13</definedName>
    <definedName name="ELLGP4SLGOAPR">'[8]Riders-L'!$AX$8</definedName>
    <definedName name="ELLGP4SLGOAUG">'[8]Riders-L'!$AX$12</definedName>
    <definedName name="ELLGP4SLGODEC">'[8]Riders-L'!$AX$16</definedName>
    <definedName name="ELLGP4SLGOFEB">'[8]Riders-L'!$AX$6</definedName>
    <definedName name="ELLGP4SLGOJAN">'[8]Riders-L'!$AX$5</definedName>
    <definedName name="ELLGP4SLGOJUL">'[8]Riders-L'!$AX$11</definedName>
    <definedName name="ELLGP4SLGOJUN">'[8]Riders-L'!$AX$10</definedName>
    <definedName name="ELLGP4SLGOMAR">'[8]Riders-L'!$AX$7</definedName>
    <definedName name="ELLGP4SLGOMAY">'[8]Riders-L'!$AX$9</definedName>
    <definedName name="ELLGP4SLGONOV">'[8]Riders-L'!$AX$15</definedName>
    <definedName name="ELLGP4SLGOOCT">'[8]Riders-L'!$AX$14</definedName>
    <definedName name="ELLGP4SLGOSEP">'[8]Riders-L'!$AX$13</definedName>
    <definedName name="ELLGP4SLGRAPR">'[8]Riders-L'!$BB$8</definedName>
    <definedName name="ELLGP4SLGRAUG">'[8]Riders-L'!$BB$12</definedName>
    <definedName name="ELLGP4SLGRDEC">'[8]Riders-L'!$BB$16</definedName>
    <definedName name="ELLGP4SLGRFEB">'[8]Riders-L'!$BB$6</definedName>
    <definedName name="ELLGP4SLGRJAN">'[8]Riders-L'!$BB$5</definedName>
    <definedName name="ELLGP4SLGRJUL">'[8]Riders-L'!$BB$11</definedName>
    <definedName name="ELLGP4SLGRJUN">'[8]Riders-L'!$BB$10</definedName>
    <definedName name="ELLGP4SLGRMAR">'[8]Riders-L'!$BB$7</definedName>
    <definedName name="ELLGP4SLGRMAY">'[8]Riders-L'!$BB$9</definedName>
    <definedName name="ELLGP4SLGRNOV">'[8]Riders-L'!$BB$15</definedName>
    <definedName name="ELLGP4SLGROCT">'[8]Riders-L'!$BB$14</definedName>
    <definedName name="ELLGP4SLGRSEP">'[8]Riders-L'!$BB$13</definedName>
    <definedName name="ELLGSFRPAPR">'[8]Riders-L'!$I$8</definedName>
    <definedName name="ELLGSFRPAUG">'[8]Riders-L'!$I$12</definedName>
    <definedName name="ELLGSFRPDEC">'[8]Riders-L'!$I$16</definedName>
    <definedName name="ELLGSFRPFEB">'[8]Riders-L'!$I$6</definedName>
    <definedName name="ELLGSFRPJAN">'[8]Riders-L'!$I$5</definedName>
    <definedName name="ELLGSFRPJUL">'[8]Riders-L'!$I$11</definedName>
    <definedName name="ELLGSFRPJUN">'[8]Riders-L'!$I$10</definedName>
    <definedName name="ELLGSFRPMAR">'[8]Riders-L'!$I$7</definedName>
    <definedName name="ELLGSFRPMAY">'[8]Riders-L'!$I$9</definedName>
    <definedName name="ELLGSFRPNOV">'[8]Riders-L'!$I$15</definedName>
    <definedName name="ELLGSFRPOCT">'[8]Riders-L'!$I$14</definedName>
    <definedName name="ELLGSFRPSEP">'[8]Riders-L'!$I$13</definedName>
    <definedName name="ELLLESS230FSCAPR">'[8]Riders-L'!$AE$8</definedName>
    <definedName name="ELLLESS230FSCAUG">'[8]Riders-L'!$AE$12</definedName>
    <definedName name="ELLLESS230FSCDEC">'[8]Riders-L'!$AE$16</definedName>
    <definedName name="ELLLESS230FSCFEB">'[8]Riders-L'!$AE$6</definedName>
    <definedName name="ELLLESS230FSCIIAPR">'[8]Riders-L'!$AS$8</definedName>
    <definedName name="ELLLESS230FSCIIAUG">'[8]Riders-L'!$AS$12</definedName>
    <definedName name="ELLLESS230FSCIIDEC">'[8]Riders-L'!$AS$16</definedName>
    <definedName name="ELLLESS230FSCIIFEB">'[8]Riders-L'!$AS$6</definedName>
    <definedName name="ELLLESS230FSCIIIAPR">'[8]Riders-L'!$BI$8</definedName>
    <definedName name="ELLLESS230FSCIIIAUG">'[8]Riders-L'!$BI$12</definedName>
    <definedName name="ELLLESS230FSCIIIDEC">'[8]Riders-L'!$BI$16</definedName>
    <definedName name="ELLLESS230FSCIIIFEB">'[8]Riders-L'!$BI$6</definedName>
    <definedName name="ELLLESS230FSCIIIJAN">'[8]Riders-L'!$BI$5</definedName>
    <definedName name="ELLLESS230FSCIIIJUL">'[8]Riders-L'!$BI$11</definedName>
    <definedName name="ELLLESS230FSCIIIJUN">'[8]Riders-L'!$BI$10</definedName>
    <definedName name="ELLLESS230FSCIIIMAR">'[8]Riders-L'!$BI$7</definedName>
    <definedName name="ELLLESS230FSCIIIMAY">'[8]Riders-L'!$BI$9</definedName>
    <definedName name="ELLLESS230FSCIIINOV">'[8]Riders-L'!$BI$15</definedName>
    <definedName name="ELLLESS230FSCIIIOCT">'[8]Riders-L'!$BI$14</definedName>
    <definedName name="ELLLESS230FSCIIISEP">'[8]Riders-L'!$BI$13</definedName>
    <definedName name="ELLLESS230FSCIIJAN">'[8]Riders-L'!$AS$5</definedName>
    <definedName name="ELLLESS230FSCIIJUL">'[8]Riders-L'!$AS$11</definedName>
    <definedName name="ELLLESS230FSCIIJUN">'[8]Riders-L'!$AS$10</definedName>
    <definedName name="ELLLESS230FSCIIMAR">'[8]Riders-L'!$AS$7</definedName>
    <definedName name="ELLLESS230FSCIIMAY">'[8]Riders-L'!$AS$9</definedName>
    <definedName name="ELLLESS230FSCIINOV">'[8]Riders-L'!$AS$15</definedName>
    <definedName name="ELLLESS230FSCIIOCT">'[8]Riders-L'!$AS$14</definedName>
    <definedName name="ELLLESS230FSCIISEP">'[8]Riders-L'!$AS$13</definedName>
    <definedName name="ELLLESS230FSCJAN">'[8]Riders-L'!$AE$5</definedName>
    <definedName name="ELLLESS230FSCJUL">'[8]Riders-L'!$AE$11</definedName>
    <definedName name="ELLLESS230FSCJUN">'[8]Riders-L'!$AE$10</definedName>
    <definedName name="ELLLESS230FSCMAR">'[8]Riders-L'!$AE$7</definedName>
    <definedName name="ELLLESS230FSCMAY">'[8]Riders-L'!$AE$9</definedName>
    <definedName name="ELLLESS230FSCNOV">'[8]Riders-L'!$AE$15</definedName>
    <definedName name="ELLLESS230FSCOCT">'[8]Riders-L'!$AE$14</definedName>
    <definedName name="ELLLESS230FSCSEP">'[8]Riders-L'!$AE$13</definedName>
    <definedName name="ELLLESS230FUELAPR">'[8]Riders-L'!$D$8</definedName>
    <definedName name="ELLLESS230FUELAUG">'[8]Riders-L'!$D$12</definedName>
    <definedName name="ELLLESS230FUELDEC">'[8]Riders-L'!$D$16</definedName>
    <definedName name="ELLLESS230FUELFEB">'[8]Riders-L'!$D$6</definedName>
    <definedName name="ELLLESS230FUELJAN">'[8]Riders-L'!$D$5</definedName>
    <definedName name="ELLLESS230FUELJUL">'[8]Riders-L'!$D$11</definedName>
    <definedName name="ELLLESS230FUELJUN">'[8]Riders-L'!$D$10</definedName>
    <definedName name="ELLLESS230FUELMAR">'[8]Riders-L'!$D$7</definedName>
    <definedName name="ELLLESS230FUELMAY">'[8]Riders-L'!$D$9</definedName>
    <definedName name="ELLLESS230FUELNOV">'[8]Riders-L'!$D$15</definedName>
    <definedName name="ELLLESS230FUELOCT">'[8]Riders-L'!$D$14</definedName>
    <definedName name="ELLLESS230FUELSEP">'[8]Riders-L'!$D$13</definedName>
    <definedName name="ELLLESS230RPCEAAPR">'[8]Riders-L'!$P$8</definedName>
    <definedName name="ELLLESS230RPCEAAUG">'[8]Riders-L'!$P$12</definedName>
    <definedName name="ELLLESS230RPCEADEC">'[8]Riders-L'!$P$16</definedName>
    <definedName name="ELLLESS230RPCEAFEB">'[8]Riders-L'!$P$6</definedName>
    <definedName name="ELLLESS230RPCEAJAN">'[8]Riders-L'!$P$5</definedName>
    <definedName name="ELLLESS230RPCEAJUL">'[8]Riders-L'!$P$11</definedName>
    <definedName name="ELLLESS230RPCEAJUN">'[8]Riders-L'!$P$10</definedName>
    <definedName name="ELLLESS230RPCEAMAR">'[8]Riders-L'!$P$7</definedName>
    <definedName name="ELLLESS230RPCEAMAY">'[8]Riders-L'!$P$9</definedName>
    <definedName name="ELLLESS230RPCEANOV">'[8]Riders-L'!$P$15</definedName>
    <definedName name="ELLLESS230RPCEAOCT">'[8]Riders-L'!$P$14</definedName>
    <definedName name="ELLLESS230RPCEASEP">'[8]Riders-L'!$P$13</definedName>
    <definedName name="ELLLESS230SCOAPR">'[8]Riders-L'!$AA$8</definedName>
    <definedName name="ELLLESS230SCOAUG">'[8]Riders-L'!$AA$12</definedName>
    <definedName name="ELLLESS230SCODEC">'[8]Riders-L'!$AA$16</definedName>
    <definedName name="ELLLESS230SCOFEB">'[8]Riders-L'!$AA$6</definedName>
    <definedName name="ELLLESS230SCOIIAPR">'[8]Riders-L'!$AO$8</definedName>
    <definedName name="ELLLESS230SCOIIAUG">'[8]Riders-L'!$AO$12</definedName>
    <definedName name="ELLLESS230SCOIIDEC">'[8]Riders-L'!$AO$16</definedName>
    <definedName name="ELLLESS230SCOIIFEB">'[8]Riders-L'!$AO$6</definedName>
    <definedName name="ELLLESS230SCOIIIAPR">'[8]Riders-L'!$BE$8</definedName>
    <definedName name="ELLLESS230SCOIIIAUG">'[8]Riders-L'!$BE$12</definedName>
    <definedName name="ELLLESS230SCOIIIDEC">'[8]Riders-L'!$BE$16</definedName>
    <definedName name="ELLLESS230SCOIIIFEB">'[8]Riders-L'!$BE$6</definedName>
    <definedName name="ELLLESS230SCOIIIJAN">'[8]Riders-L'!$BE$5</definedName>
    <definedName name="ELLLESS230SCOIIIJUL">'[8]Riders-L'!$BE$11</definedName>
    <definedName name="ELLLESS230SCOIIIJUN">'[8]Riders-L'!$BE$10</definedName>
    <definedName name="ELLLESS230SCOIIIMAR">'[8]Riders-L'!$BE$7</definedName>
    <definedName name="ELLLESS230SCOIIIMAY">'[8]Riders-L'!$BE$9</definedName>
    <definedName name="ELLLESS230SCOIIINOV">'[8]Riders-L'!$BE$15</definedName>
    <definedName name="ELLLESS230SCOIIIOCT">'[8]Riders-L'!$BE$14</definedName>
    <definedName name="ELLLESS230SCOIIISEP">'[8]Riders-L'!$BE$13</definedName>
    <definedName name="ELLLESS230SCOIIJAN">'[8]Riders-L'!$AO$5</definedName>
    <definedName name="ELLLESS230SCOIIJUL">'[8]Riders-L'!$AO$11</definedName>
    <definedName name="ELLLESS230SCOIIJUN">'[8]Riders-L'!$AO$10</definedName>
    <definedName name="ELLLESS230SCOIIMAR">'[8]Riders-L'!$AO$7</definedName>
    <definedName name="ELLLESS230SCOIIMAY">'[8]Riders-L'!$AO$9</definedName>
    <definedName name="ELLLESS230SCOIINOV">'[8]Riders-L'!$AO$15</definedName>
    <definedName name="ELLLESS230SCOIIOCT">'[8]Riders-L'!$AO$14</definedName>
    <definedName name="ELLLESS230SCOIISEP">'[8]Riders-L'!$AO$13</definedName>
    <definedName name="ELLLESS230SCOJAN">'[8]Riders-L'!$AA$5</definedName>
    <definedName name="ELLLESS230SCOJUL">'[8]Riders-L'!$AA$11</definedName>
    <definedName name="ELLLESS230SCOJUN">'[8]Riders-L'!$AA$10</definedName>
    <definedName name="ELLLESS230SCOMAR">'[8]Riders-L'!$AA$7</definedName>
    <definedName name="ELLLESS230SCOMAY">'[8]Riders-L'!$AA$9</definedName>
    <definedName name="ELLLESS230SCONOV">'[8]Riders-L'!$AA$15</definedName>
    <definedName name="ELLLESS230SCOOCT">'[8]Riders-L'!$AA$14</definedName>
    <definedName name="ELLLESS230SCOSEP">'[8]Riders-L'!$AA$13</definedName>
    <definedName name="ELLLGS1st30000KWH">'[13]Rates-L'!$E$11</definedName>
    <definedName name="ELLLGS1st60KW">'[13]Rates-L'!$E$5</definedName>
    <definedName name="ELLLGSAdd40000KWH400KW">'[13]Rates-L'!$E$12</definedName>
    <definedName name="ELLLGSAllAddKW">'[13]Rates-L'!$E$6</definedName>
    <definedName name="ELLLGSAllAddKWH">'[13]Rates-L'!$E$13</definedName>
    <definedName name="ELLLGSMinimumBillKW">'[13]Rates-L'!$E$19</definedName>
    <definedName name="ELLLGSNFRPCEAAPR">'[8]Riders-L'!$T$8</definedName>
    <definedName name="ELLLGSNFRPCEAAUG">'[8]Riders-L'!$T$12</definedName>
    <definedName name="ELLLGSNFRPCEADEC">'[8]Riders-L'!$T$16</definedName>
    <definedName name="ELLLGSNFRPCEAFEB">'[8]Riders-L'!$T$6</definedName>
    <definedName name="ELLLGSNFRPCEAJAN">'[8]Riders-L'!$T$5</definedName>
    <definedName name="ELLLGSNFRPCEAJUL">'[8]Riders-L'!$T$11</definedName>
    <definedName name="ELLLGSNFRPCEAJUN">'[8]Riders-L'!$T$10</definedName>
    <definedName name="ELLLGSNFRPCEAMAR">'[8]Riders-L'!$T$7</definedName>
    <definedName name="ELLLGSNFRPCEAMAY">'[8]Riders-L'!$T$9</definedName>
    <definedName name="ELLLGSNFRPCEANOV">'[8]Riders-L'!$T$15</definedName>
    <definedName name="ELLLGSNFRPCEAOCT">'[8]Riders-L'!$T$14</definedName>
    <definedName name="ELLLGSNFRPCEASEP">'[8]Riders-L'!$T$13</definedName>
    <definedName name="ELLLGSRKVA50Billed">'[13]Rates-L'!$E$7</definedName>
    <definedName name="ELLLGSSLGOAPR">'[8]Riders-L'!$AW$8</definedName>
    <definedName name="ELLLGSSLGOAUG">'[8]Riders-L'!$AW$12</definedName>
    <definedName name="ELLLGSSLGODEC">'[8]Riders-L'!$AW$16</definedName>
    <definedName name="ELLLGSSLGOFEB">'[8]Riders-L'!$AW$6</definedName>
    <definedName name="ELLLGSSLGOJAN">'[8]Riders-L'!$AW$5</definedName>
    <definedName name="ELLLGSSLGOJUL">'[8]Riders-L'!$AW$11</definedName>
    <definedName name="ELLLGSSLGOJUN">'[8]Riders-L'!$AW$10</definedName>
    <definedName name="ELLLGSSLGOMAR">'[8]Riders-L'!$AW$7</definedName>
    <definedName name="ELLLGSSLGOMAY">'[8]Riders-L'!$AW$9</definedName>
    <definedName name="ELLLGSSLGONOV">'[8]Riders-L'!$AW$15</definedName>
    <definedName name="ELLLGSSLGOOCT">'[8]Riders-L'!$AW$14</definedName>
    <definedName name="ELLLGSSLGOSEP">'[8]Riders-L'!$AW$13</definedName>
    <definedName name="ELLLGSSLGRAPR">'[8]Riders-L'!$BA$8</definedName>
    <definedName name="ELLLGSSLGRAUG">'[8]Riders-L'!$BA$12</definedName>
    <definedName name="ELLLGSSLGRDEC">'[8]Riders-L'!$BA$16</definedName>
    <definedName name="ELLLGSSLGRFEB">'[8]Riders-L'!$BA$6</definedName>
    <definedName name="ELLLGSSLGRJAN">'[8]Riders-L'!$BA$5</definedName>
    <definedName name="ELLLGSSLGRJUL">'[8]Riders-L'!$BA$11</definedName>
    <definedName name="ELLLGSSLGRJUN">'[8]Riders-L'!$BA$10</definedName>
    <definedName name="ELLLGSSLGRMAR">'[8]Riders-L'!$BA$7</definedName>
    <definedName name="ELLLGSSLGRMAY">'[8]Riders-L'!$BA$9</definedName>
    <definedName name="ELLLGSSLGRNOV">'[8]Riders-L'!$BA$15</definedName>
    <definedName name="ELLLGSSLGROCT">'[8]Riders-L'!$BA$14</definedName>
    <definedName name="ELLLGSSLGRSEP">'[8]Riders-L'!$BA$13</definedName>
    <definedName name="ELLLIGHTINGNFRPCEAAPR">'[8]Riders-L'!$X$8</definedName>
    <definedName name="ELLLIGHTINGNFRPCEAAUG">'[8]Riders-L'!$X$12</definedName>
    <definedName name="ELLLIGHTINGNFRPCEAFEB">'[8]Riders-L'!$X$6</definedName>
    <definedName name="ELLLIGHTINGNFRPCEAJAN">'[8]Riders-L'!$X$5</definedName>
    <definedName name="ELLLIGHTINGNFRPCEAJUL">'[8]Riders-L'!$X$11</definedName>
    <definedName name="ELLLIGHTINGNFRPCEAJUN">'[8]Riders-L'!$X$10</definedName>
    <definedName name="ELLLIGHTINGNFRPCEAMAR">'[8]Riders-L'!$X$7</definedName>
    <definedName name="ELLLIGHTINGNFRPCEAMAY">'[8]Riders-L'!$X$9</definedName>
    <definedName name="ELLLIGHTINGNFRPCEANOV">'[8]Riders-L'!$X$15</definedName>
    <definedName name="ELLLIGHTINGNFRPCEAOCT">'[8]Riders-L'!$X$14</definedName>
    <definedName name="ELLLIGHTINGNFRPCEASEP">'[8]Riders-L'!$X$13</definedName>
    <definedName name="ELLLIPS1st18000KW">'[13]Rates-L'!$Q$5</definedName>
    <definedName name="ELLLIPSAllAddKW">'[13]Rates-L'!$Q$7</definedName>
    <definedName name="ELLLIPSAllKWH">'[13]Rates-L'!$Q$11</definedName>
    <definedName name="ELLLIPSFRPAPR">'[8]Riders-L'!$J$8</definedName>
    <definedName name="ELLLIPSFRPAUG">'[8]Riders-L'!$J$12</definedName>
    <definedName name="ELLLIPSFRPDEC">'[8]Riders-L'!$J$16</definedName>
    <definedName name="ELLLIPSFRPFEB">'[8]Riders-L'!$J$6</definedName>
    <definedName name="ELLLIPSFRPJAN">'[8]Riders-L'!$J$5</definedName>
    <definedName name="ELLLIPSFRPJUL">'[8]Riders-L'!$J$11</definedName>
    <definedName name="ELLLIPSFRPJUN">'[8]Riders-L'!$J$10</definedName>
    <definedName name="ELLLIPSFRPMAR">'[8]Riders-L'!$J$7</definedName>
    <definedName name="ELLLIPSFRPMAY">'[8]Riders-L'!$J$9</definedName>
    <definedName name="ELLLIPSFRPNOV">'[8]Riders-L'!$J$15</definedName>
    <definedName name="ELLLIPSFRPOCT">'[8]Riders-L'!$J$14</definedName>
    <definedName name="ELLLIPSFRPSEP">'[8]Riders-L'!$J$13</definedName>
    <definedName name="ELLLIPSNext22000KW">'[13]Rates-L'!$Q$6</definedName>
    <definedName name="ELLLIPSNFRPCEAAPR">'[8]Riders-L'!$U$8</definedName>
    <definedName name="ELLLIPSNFRPCEAAUG">'[8]Riders-L'!$U$12</definedName>
    <definedName name="ELLLIPSNFRPCEADEC">'[8]Riders-L'!$U$16</definedName>
    <definedName name="ELLLIPSNFRPCEAFEB">'[8]Riders-L'!$U$6</definedName>
    <definedName name="ELLLIPSNFRPCEAJAN">'[8]Riders-L'!$U$5</definedName>
    <definedName name="ELLLIPSNFRPCEAJUL">'[8]Riders-L'!$U$11</definedName>
    <definedName name="ELLLIPSNFRPCEAJUN">'[8]Riders-L'!$U$10</definedName>
    <definedName name="ELLLIPSNFRPCEAMAR">'[8]Riders-L'!$U$7</definedName>
    <definedName name="ELLLIPSNFRPCEAMAY">'[8]Riders-L'!$U$9</definedName>
    <definedName name="ELLLIPSNFRPCEANOV">'[8]Riders-L'!$U$15</definedName>
    <definedName name="ELLLIPSNFRPCEAOCT">'[8]Riders-L'!$U$14</definedName>
    <definedName name="ELLLIPSNFRPCEASEP">'[8]Riders-L'!$U$13</definedName>
    <definedName name="ELLLIPSRKVA25Billed">'[13]Rates-L'!$Q$8</definedName>
    <definedName name="ELLLIS1st2000KW">'[13]Rates-L'!$H$5</definedName>
    <definedName name="ELLLIS5thAdjust">'[13]Rates-L'!$H$14</definedName>
    <definedName name="ELLLISAllAddKW">'[13]Rates-L'!$H$6</definedName>
    <definedName name="ELLLISAllKWH">'[13]Rates-L'!$H$11</definedName>
    <definedName name="ELLLISFRPAPR">'[8]Riders-L'!$L$8</definedName>
    <definedName name="ELLLISFRPAUG">'[8]Riders-L'!$L$12</definedName>
    <definedName name="ELLLISFRPDEC">'[8]Riders-L'!$L$16</definedName>
    <definedName name="ELLLISFRPFEB">'[8]Riders-L'!$L$6</definedName>
    <definedName name="ELLLISFRPJAN">'[8]Riders-L'!$L$5</definedName>
    <definedName name="ELLLISFRPJUL">'[8]Riders-L'!$L$11</definedName>
    <definedName name="ELLLISFRPJUN">'[8]Riders-L'!$L$10</definedName>
    <definedName name="ELLLISFRPMAR">'[8]Riders-L'!$L$7</definedName>
    <definedName name="ELLLISFRPMAY">'[8]Riders-L'!$L$9</definedName>
    <definedName name="ELLLISFRPNOV">'[8]Riders-L'!$L$15</definedName>
    <definedName name="ELLLISFRPOCT">'[8]Riders-L'!$L$14</definedName>
    <definedName name="ELLLISFRPSEP">'[8]Riders-L'!$L$13</definedName>
    <definedName name="ELLLISNFRPCEAAPR">'[8]Riders-L'!$V$8</definedName>
    <definedName name="ELLLISNFRPCEAAUG">'[8]Riders-L'!$V$12</definedName>
    <definedName name="ELLLISNFRPCEADEC">'[8]Riders-L'!$V$16</definedName>
    <definedName name="ELLLISNFRPCEAFEB">'[8]Riders-L'!$V$6</definedName>
    <definedName name="ELLLISNFRPCEAJAN">'[8]Riders-L'!$V$5</definedName>
    <definedName name="ELLLISNFRPCEAJUL">'[8]Riders-L'!$V$11</definedName>
    <definedName name="ELLLISNFRPCEAJUN">'[8]Riders-L'!$V$10</definedName>
    <definedName name="ELLLISNFRPCEAMAR">'[8]Riders-L'!$V$7</definedName>
    <definedName name="ELLLISNFRPCEAMAY">'[8]Riders-L'!$V$9</definedName>
    <definedName name="ELLLISNFRPCEANOV">'[8]Riders-L'!$V$15</definedName>
    <definedName name="ELLLISNFRPCEAOCT">'[8]Riders-L'!$V$14</definedName>
    <definedName name="ELLLISNFRPCEASEP">'[8]Riders-L'!$V$13</definedName>
    <definedName name="ELLLISRKVA25Billed">'[13]Rates-L'!$H$7</definedName>
    <definedName name="ELLLLHLFPS3rdBlock">'[13]Rates-L'!$T$7</definedName>
    <definedName name="ELLLLHLFPS4thBlock">'[13]Rates-L'!$T$8</definedName>
    <definedName name="ELLLLHLFPSAllKWH">'[13]Rates-L'!$T$14</definedName>
    <definedName name="ELLLLHLFPSFRPAPR">'[8]Riders-L'!$K$8</definedName>
    <definedName name="ELLLLHLFPSFRPAUG">'[8]Riders-L'!$K$12</definedName>
    <definedName name="ELLLLHLFPSFRPFEB">'[8]Riders-L'!$K$6</definedName>
    <definedName name="ELLLLHLFPSFRPJAN">'[8]Riders-L'!$K$5</definedName>
    <definedName name="ELLLLHLFPSFRPJUL">'[8]Riders-L'!$K$11</definedName>
    <definedName name="ELLLLHLFPSFRPJUN">'[8]Riders-L'!$K$10</definedName>
    <definedName name="ELLLLHLFPSFRPMAR">'[8]Riders-L'!$K$7</definedName>
    <definedName name="ELLLLHLFPSFRPMAY">'[8]Riders-L'!$K$9</definedName>
    <definedName name="ELLLLHLFPSFRPNOV">'[8]Riders-L'!$K$15</definedName>
    <definedName name="ELLLLHLFPSFRPOCT">'[8]Riders-L'!$K$14</definedName>
    <definedName name="ELLLLHLFPSFRPSEP">'[8]Riders-L'!$K$13</definedName>
    <definedName name="ELLLLHLFPSKW41000">'[13]Rates-L'!$T$5</definedName>
    <definedName name="ELLLLHLFPSPERKWNext15000">'[13]Rates-L'!$T$6</definedName>
    <definedName name="ELLLLHLFPSRKA25Billed">'[13]Rates-L'!$T$10</definedName>
    <definedName name="ELLMMRA1st14000KWH">'[13]Rates-L'!$Z$11</definedName>
    <definedName name="ELLMMRA1st35KW">'[13]Rates-L'!$Z$5</definedName>
    <definedName name="ELLMMRAAdd400KWH">'[13]Rates-L'!$Z$12</definedName>
    <definedName name="ELLMMRAAllAddKW">'[13]Rates-L'!$Z$6</definedName>
    <definedName name="ELLMMRAAllAddKWH">'[13]Rates-L'!$Z$13</definedName>
    <definedName name="ELLMMRAMINBILL">'[13]Rates-L'!$Z$17</definedName>
    <definedName name="ELLMPPerKWExcess">'[13]Rates-L'!$N$5</definedName>
    <definedName name="ELLMPPerKWH">'[13]Rates-L'!$N$11</definedName>
    <definedName name="ELLMPRiderH">'[13]Rates-L'!$N$17</definedName>
    <definedName name="ELLMPSinglePhase">'[13]Rates-L'!$N$20</definedName>
    <definedName name="ELLMPThreePhase">'[13]Rates-L'!$N$21</definedName>
    <definedName name="ELLPRIMEACAPR">'[8]Riders-L'!$AH$8</definedName>
    <definedName name="ELLPRIMEACAUG">'[8]Riders-L'!$AH$12</definedName>
    <definedName name="ELLPRIMEACDEC">'[8]Riders-L'!$AH$16</definedName>
    <definedName name="ELLPRIMEACFEB">'[8]Riders-L'!$AH$6</definedName>
    <definedName name="ELLPRIMEACJAN">'[8]Riders-L'!$AH$5</definedName>
    <definedName name="ELLPRIMEACJUL">'[8]Riders-L'!$AH$11</definedName>
    <definedName name="ELLPRIMEACJUN">'[8]Riders-L'!$AH$10</definedName>
    <definedName name="ELLPRIMEACMAR">'[8]Riders-L'!$AH$7</definedName>
    <definedName name="ELLPRIMEACMAY">'[8]Riders-L'!$AH$9</definedName>
    <definedName name="ELLPRIMEACNOV">'[8]Riders-L'!$AH$15</definedName>
    <definedName name="ELLPRIMEACOCT">'[8]Riders-L'!$AH$14</definedName>
    <definedName name="ELLPRIMEACSEP">'[8]Riders-L'!$AH$13</definedName>
    <definedName name="ELLPRIMFSCAPR">'[8]Riders-L'!$AD$8</definedName>
    <definedName name="ELLPRIMFSCAUG">'[8]Riders-L'!$AD$12</definedName>
    <definedName name="ELLPRIMFSCDEC">'[8]Riders-L'!$AD$16</definedName>
    <definedName name="ELLPRIMFSCFEB">'[8]Riders-L'!$AD$6</definedName>
    <definedName name="ELLPRIMFSCIIAPR">'[8]Riders-L'!$AR$8</definedName>
    <definedName name="ELLPRIMFSCIIAUG">'[8]Riders-L'!$AR$12</definedName>
    <definedName name="ELLPRIMFSCIIDEC">'[8]Riders-L'!$AR$16</definedName>
    <definedName name="ELLPRIMFSCIIFEB">'[8]Riders-L'!$AR$6</definedName>
    <definedName name="ELLPRIMFSCIIIAPR">'[8]Riders-L'!$BH$8</definedName>
    <definedName name="ELLPRIMFSCIIIAUG">'[8]Riders-L'!$BH$12</definedName>
    <definedName name="ELLPRIMFSCIIIDEC">'[8]Riders-L'!$BH$16</definedName>
    <definedName name="ELLPRIMFSCIIIFEB">'[8]Riders-L'!$BH$6</definedName>
    <definedName name="ELLPRIMFSCIIIJAN">'[8]Riders-L'!$BH$5</definedName>
    <definedName name="ELLPRIMFSCIIIJUL">'[8]Riders-L'!$BH$11</definedName>
    <definedName name="ELLPRIMFSCIIIJUN">'[8]Riders-L'!$BH$10</definedName>
    <definedName name="ELLPRIMFSCIIIMAR">'[8]Riders-L'!$BH$7</definedName>
    <definedName name="ELLPRIMFSCIIIMAY">'[8]Riders-L'!$BH$9</definedName>
    <definedName name="ELLPRIMFSCIIINOV">'[8]Riders-L'!$BH$15</definedName>
    <definedName name="ELLPRIMFSCIIIOCT">'[8]Riders-L'!$BH$14</definedName>
    <definedName name="ELLPRIMFSCIIISEP">'[8]Riders-L'!$BH$13</definedName>
    <definedName name="ELLPRIMFSCIIJAN">'[8]Riders-L'!$AR$5</definedName>
    <definedName name="ELLPRIMFSCIIJUL">'[8]Riders-L'!$AR$11</definedName>
    <definedName name="ELLPRIMFSCIIJUN">'[8]Riders-L'!$AR$10</definedName>
    <definedName name="ELLPRIMFSCIIMAR">'[8]Riders-L'!$AR$7</definedName>
    <definedName name="ELLPRIMFSCIIMAY">'[8]Riders-L'!$AR$9</definedName>
    <definedName name="ELLPRIMFSCIINOV">'[8]Riders-L'!$AR$15</definedName>
    <definedName name="ELLPRIMFSCIIOCT">'[8]Riders-L'!$AR$14</definedName>
    <definedName name="ELLPRIMFSCIISEP">'[8]Riders-L'!$AR$13</definedName>
    <definedName name="ELLPRIMFSCJAN">'[8]Riders-L'!$AD$5</definedName>
    <definedName name="ELLPRIMFSCJUL">'[8]Riders-L'!$AD$11</definedName>
    <definedName name="ELLPRIMFSCJUN">'[8]Riders-L'!$AD$10</definedName>
    <definedName name="ELLPRIMFSCMAR">'[8]Riders-L'!$AD$7</definedName>
    <definedName name="ELLPRIMFSCMAY">'[8]Riders-L'!$AD$9</definedName>
    <definedName name="ELLPRIMFSCNOV">'[8]Riders-L'!$AD$15</definedName>
    <definedName name="ELLPRIMFSCOCT">'[8]Riders-L'!$AD$14</definedName>
    <definedName name="ELLPRIMFSCSEP">'[8]Riders-L'!$AD$13</definedName>
    <definedName name="ELLPRIMFUELAPR">'[8]Riders-L'!$C$8</definedName>
    <definedName name="ELLPRIMFUELAUG">'[8]Riders-L'!$C$12</definedName>
    <definedName name="ELLPRIMFUELDEC">'[8]Riders-L'!$C$16</definedName>
    <definedName name="ELLPRIMFUELFEB">'[8]Riders-L'!$C$6</definedName>
    <definedName name="ELLPRIMFUELJAN">'[8]Riders-L'!$C$5</definedName>
    <definedName name="ELLPRIMFUELJUL">'[8]Riders-L'!$C$11</definedName>
    <definedName name="ELLPRIMFUELJUN">'[8]Riders-L'!$C$10</definedName>
    <definedName name="ELLPRIMFUELMAR">'[8]Riders-L'!$C$7</definedName>
    <definedName name="ELLPRIMFUELMAY">'[8]Riders-L'!$C$9</definedName>
    <definedName name="ELLPRIMFUELNOV">'[8]Riders-L'!$C$15</definedName>
    <definedName name="ELLPRIMFUELOCT">'[8]Riders-L'!$C$14</definedName>
    <definedName name="ELLPRIMFUELSEP">'[8]Riders-L'!$C$13</definedName>
    <definedName name="ELLPRIMRPCEAAPR">'[8]Riders-L'!$O$8</definedName>
    <definedName name="ELLPRIMRPCEAAUG">'[8]Riders-L'!$O$12</definedName>
    <definedName name="ELLPRIMRPCEADEC">'[8]Riders-L'!$O$16</definedName>
    <definedName name="ELLPRIMRPCEAFEB">'[8]Riders-L'!$O$6</definedName>
    <definedName name="ELLPRIMRPCEAJAN">'[8]Riders-L'!$O$5</definedName>
    <definedName name="ELLPRIMRPCEAJUL">'[8]Riders-L'!$O$11</definedName>
    <definedName name="ELLPRIMRPCEAJUN">'[8]Riders-L'!$O$10</definedName>
    <definedName name="ELLPRIMRPCEAMAR">'[8]Riders-L'!$O$7</definedName>
    <definedName name="ELLPRIMRPCEAMAY">'[8]Riders-L'!$O$9</definedName>
    <definedName name="ELLPRIMRPCEANOV">'[8]Riders-L'!$O$15</definedName>
    <definedName name="ELLPRIMRPCEAOCT">'[8]Riders-L'!$O$14</definedName>
    <definedName name="ELLPRIMRPCEASEP">'[8]Riders-L'!$O$13</definedName>
    <definedName name="ELLPRIMSCOAPR">'[8]Riders-L'!$Z$8</definedName>
    <definedName name="ELLPRIMSCOAUG">'[8]Riders-L'!$Z$12</definedName>
    <definedName name="ELLPRIMSCODEC">'[8]Riders-L'!$Z$16</definedName>
    <definedName name="ELLPRIMSCOFEB">'[8]Riders-L'!$Z$6</definedName>
    <definedName name="ELLPRIMSCOIIAPR">'[8]Riders-L'!$AN$8</definedName>
    <definedName name="ELLPRIMSCOIIAUG">'[8]Riders-L'!$AN$12</definedName>
    <definedName name="ELLPRIMSCOIIDEC">'[8]Riders-L'!$AN$16</definedName>
    <definedName name="ELLPRIMSCOIIFEB">'[8]Riders-L'!$AN$6</definedName>
    <definedName name="ELLPRIMSCOIIIAPR">'[8]Riders-L'!$BD$8</definedName>
    <definedName name="ELLPRIMSCOIIIAUG">'[8]Riders-L'!$BD$12</definedName>
    <definedName name="ELLPRIMSCOIIIDEC">'[8]Riders-L'!$BD$16</definedName>
    <definedName name="ELLPRIMSCOIIIFEB">'[8]Riders-L'!$BD$6</definedName>
    <definedName name="ELLPRIMSCOIIIJAN">'[8]Riders-L'!$BD$5</definedName>
    <definedName name="ELLPRIMSCOIIIJUL">'[8]Riders-L'!$BD$11</definedName>
    <definedName name="ELLPRIMSCOIIIJUN">'[8]Riders-L'!$BD$10</definedName>
    <definedName name="ELLPRIMSCOIIIMAR">'[8]Riders-L'!$BD$7</definedName>
    <definedName name="ELLPRIMSCOIIIMAY">'[8]Riders-L'!$BD$9</definedName>
    <definedName name="ELLPRIMSCOIIINOV">'[8]Riders-L'!$BD$15</definedName>
    <definedName name="ELLPRIMSCOIIIOCT">'[8]Riders-L'!$BD$14</definedName>
    <definedName name="ELLPRIMSCOIIISEP">'[8]Riders-L'!$BD$13</definedName>
    <definedName name="ELLPRIMSCOIIJAN">'[8]Riders-L'!$AN$5</definedName>
    <definedName name="ELLPRIMSCOIIJUL">'[8]Riders-L'!$AN$11</definedName>
    <definedName name="ELLPRIMSCOIIJUN">'[8]Riders-L'!$AN$10</definedName>
    <definedName name="ELLPRIMSCOIIMAR">'[8]Riders-L'!$AN$7</definedName>
    <definedName name="ELLPRIMSCOIIMAY">'[8]Riders-L'!$AN$9</definedName>
    <definedName name="ELLPRIMSCOIINOV">'[8]Riders-L'!$AN$15</definedName>
    <definedName name="ELLPRIMSCOIIOCT">'[8]Riders-L'!$AN$14</definedName>
    <definedName name="ELLPRIMSCOIISEP">'[8]Riders-L'!$AN$13</definedName>
    <definedName name="ELLPRIMSCOJAN">'[8]Riders-L'!$Z$5</definedName>
    <definedName name="ELLPRIMSCOJUL">'[8]Riders-L'!$Z$11</definedName>
    <definedName name="ELLPRIMSCOJUN">'[8]Riders-L'!$Z$10</definedName>
    <definedName name="ELLPRIMSCOMAR">'[8]Riders-L'!$Z$7</definedName>
    <definedName name="ELLPRIMSCOMAY">'[8]Riders-L'!$Z$9</definedName>
    <definedName name="ELLPRIMSCONOV">'[8]Riders-L'!$Z$15</definedName>
    <definedName name="ELLPRIMSCOOCT">'[8]Riders-L'!$Z$14</definedName>
    <definedName name="ELLPRIMSCOSEP">'[8]Riders-L'!$Z$13</definedName>
    <definedName name="ELLQFSNFRPCEAAPR">'[8]Riders-L'!$W$8</definedName>
    <definedName name="ELLQFSNFRPCEAAUG">'[8]Riders-L'!$W$12</definedName>
    <definedName name="ELLQFSNFRPCEADEC">'[8]Riders-L'!$W$16</definedName>
    <definedName name="ELLQFSNFRPCEAFEB">'[8]Riders-L'!$W$6</definedName>
    <definedName name="ELLQFSNFRPCEAJAN">'[8]Riders-L'!$W$5</definedName>
    <definedName name="ELLQFSNFRPCEAJUL">'[8]Riders-L'!$W$11</definedName>
    <definedName name="ELLQFSNFRPCEAJUN">'[8]Riders-L'!$W$10</definedName>
    <definedName name="ELLQFSNFRPCEAMAR">'[8]Riders-L'!$W$7</definedName>
    <definedName name="ELLQFSNFRPCEAMAY">'[8]Riders-L'!$W$9</definedName>
    <definedName name="ELLQFSNFRPCEANOV">'[8]Riders-L'!$W$15</definedName>
    <definedName name="ELLQFSNFRPCEAOCT">'[8]Riders-L'!$W$14</definedName>
    <definedName name="ELLQFSNFRPCEASEP">'[8]Riders-L'!$W$13</definedName>
    <definedName name="ELLQFSS4THADJUST">'[13]Rates-L'!$AO$28</definedName>
    <definedName name="ELLQFSSADDSTANDBYKWH">'[13]Rates-L'!$AO$19</definedName>
    <definedName name="ELLQFSSALLADDITIONALSTANDBY">'[13]Rates-L'!$AO$11</definedName>
    <definedName name="ELLQFSSBACKUPKWH">'[13]Rates-L'!$AO$17</definedName>
    <definedName name="ELLQFSSMAINTENANCEKWH">'[13]Rates-L'!$AO$16</definedName>
    <definedName name="ELLQFSSOFFPKBACKUPDEMAND">'[13]Rates-L'!$AO$8</definedName>
    <definedName name="ELLQFSSOFFPKMAINTDEMAND">'[13]Rates-L'!$AO$6</definedName>
    <definedName name="ELLQFSSONPKBACKUPDEMAND">'[13]Rates-L'!$AO$9</definedName>
    <definedName name="ELLQFSSONPKMAINTDEMAND">'[13]Rates-L'!$AO$7</definedName>
    <definedName name="ELLQFSSPERCONTRACTKW">'[13]Rates-L'!$AO$5</definedName>
    <definedName name="ELLQFSSRKVA25Billed">'[13]Rates-L'!$AO$13</definedName>
    <definedName name="ELLQFSSSHORTDURATIONKW">'[13]Rates-L'!$AO$10</definedName>
    <definedName name="ELLQFSSSHORTDURATIONKWH">'[13]Rates-L'!$AO$18</definedName>
    <definedName name="ellrates">'[8]Riders-L'!$A$26:$BZ$1054</definedName>
    <definedName name="ELLRESSLGOAPR">'[8]Riders-L'!$AU$8</definedName>
    <definedName name="ELLRESSLGOAUG">'[8]Riders-L'!$AU$12</definedName>
    <definedName name="ELLRESSLGODEC">'[8]Riders-L'!$AU$16</definedName>
    <definedName name="ELLRESSLGOFEB">'[8]Riders-L'!$AU$6</definedName>
    <definedName name="ELLRESSLGOJAN">'[8]Riders-L'!$AU$5</definedName>
    <definedName name="ELLRESSLGOJUL">'[8]Riders-L'!$AU$11</definedName>
    <definedName name="ELLRESSLGOJUN">'[8]Riders-L'!$AU$10</definedName>
    <definedName name="ELLRESSLGOMAR">'[8]Riders-L'!$AU$7</definedName>
    <definedName name="ELLRESSLGOMAY">'[8]Riders-L'!$AU$9</definedName>
    <definedName name="ELLRESSLGONOV">'[8]Riders-L'!$AU$15</definedName>
    <definedName name="ELLRESSLGOOCT">'[8]Riders-L'!$AU$14</definedName>
    <definedName name="ELLRESSLGOSEP">'[8]Riders-L'!$AU$13</definedName>
    <definedName name="ELLRESSLGRAPR">'[8]Riders-L'!$AY$8</definedName>
    <definedName name="ELLRESSLGRAUG">'[8]Riders-L'!$AY$12</definedName>
    <definedName name="ELLRESSLGRDEC">'[8]Riders-L'!$AY$16</definedName>
    <definedName name="ELLRESSLGRFEB">'[8]Riders-L'!$AY$6</definedName>
    <definedName name="ELLRESSLGRJAN">'[8]Riders-L'!$AY$5</definedName>
    <definedName name="ELLRESSLGRJUL">'[8]Riders-L'!$AY$11</definedName>
    <definedName name="ELLRESSLGRJUN">'[8]Riders-L'!$AY$10</definedName>
    <definedName name="ELLRESSLGRMAR">'[8]Riders-L'!$AY$7</definedName>
    <definedName name="ELLRESSLGRMAY">'[8]Riders-L'!$AY$9</definedName>
    <definedName name="ELLRESSLGRNOV">'[8]Riders-L'!$AY$15</definedName>
    <definedName name="ELLRESSLGROCT">'[8]Riders-L'!$AY$14</definedName>
    <definedName name="ELLRESSLGRSEP">'[8]Riders-L'!$AY$13</definedName>
    <definedName name="ELLRSPERKWH">'[13]Rates-L'!$AF$7</definedName>
    <definedName name="ELLRSSUMMERKWH">'[13]Rates-L'!$AF$5</definedName>
    <definedName name="ELLRSWINTEROVER800KWH">'[13]Rates-L'!$AF$6</definedName>
    <definedName name="ELLSECEACAPR">'[8]Riders-L'!$AG$8</definedName>
    <definedName name="ELLSECEACAUG">'[8]Riders-L'!$AG$12</definedName>
    <definedName name="ELLSECEACDEC">'[8]Riders-L'!$AG$16</definedName>
    <definedName name="ELLSECEACFEB">'[8]Riders-L'!$AG$6</definedName>
    <definedName name="ELLSECEACJAN">'[8]Riders-L'!$AG$5</definedName>
    <definedName name="ELLSECEACJUL">'[8]Riders-L'!$AG$11</definedName>
    <definedName name="ELLSECEACJUN">'[8]Riders-L'!$AG$10</definedName>
    <definedName name="ELLSECEACMAR">'[8]Riders-L'!$AG$7</definedName>
    <definedName name="ELLSECEACMAY">'[8]Riders-L'!$AG$9</definedName>
    <definedName name="ELLSECEACNOV">'[8]Riders-L'!$AG$15</definedName>
    <definedName name="ELLSECEACOCT">'[8]Riders-L'!$AG$14</definedName>
    <definedName name="ELLSECEACSEP">'[8]Riders-L'!$AG$13</definedName>
    <definedName name="ELLSECFSCAPR">'[8]Riders-L'!$AC$8</definedName>
    <definedName name="ELLSECFSCAUG">'[8]Riders-L'!$AC$12</definedName>
    <definedName name="ELLSECFSCDEC">'[8]Riders-L'!$AC$16</definedName>
    <definedName name="ELLSECFSCFEB">'[8]Riders-L'!$AC$6</definedName>
    <definedName name="ELLSECFSCIIAPR">'[8]Riders-L'!$AQ$8</definedName>
    <definedName name="ELLSECFSCIIAUG">'[8]Riders-L'!$AQ$12</definedName>
    <definedName name="ELLSECFSCIIDEC">'[8]Riders-L'!$AQ$16</definedName>
    <definedName name="ELLSECFSCIIFEB">'[8]Riders-L'!$AQ$6</definedName>
    <definedName name="ELLSECFSCIIIAPR">'[8]Riders-L'!$BG$8</definedName>
    <definedName name="ELLSECFSCIIIAUG">'[8]Riders-L'!$BG$12</definedName>
    <definedName name="ELLSECFSCIIIDEC">'[8]Riders-L'!$BG$16</definedName>
    <definedName name="ELLSECFSCIIIFEB">'[8]Riders-L'!$BG$6</definedName>
    <definedName name="ELLSECFSCIIIJAN">'[8]Riders-L'!$BG$5</definedName>
    <definedName name="ELLSECFSCIIIJUL">'[8]Riders-L'!$BG$11</definedName>
    <definedName name="ELLSECFSCIIIJUN">'[8]Riders-L'!$BG$10</definedName>
    <definedName name="ELLSECFSCIIIMAR">'[8]Riders-L'!$BG$7</definedName>
    <definedName name="ELLSECFSCIIIMAY">'[8]Riders-L'!$BG$9</definedName>
    <definedName name="ELLSECFSCIIINOV">'[8]Riders-L'!$BG$15</definedName>
    <definedName name="ELLSECFSCIIIOCT">'[8]Riders-L'!$BG$14</definedName>
    <definedName name="ELLSECFSCIIISEP">'[8]Riders-L'!$BG$13</definedName>
    <definedName name="ELLSECFSCIIJAN">'[8]Riders-L'!$AQ$5</definedName>
    <definedName name="ELLSECFSCIIJUL">'[8]Riders-L'!$AQ$11</definedName>
    <definedName name="ELLSECFSCIIJUN">'[8]Riders-L'!$AQ$10</definedName>
    <definedName name="ELLSECFSCIIMAR">'[8]Riders-L'!$AQ$7</definedName>
    <definedName name="ELLSECFSCIIMAY">'[8]Riders-L'!$AQ$9</definedName>
    <definedName name="ELLSECFSCIINOV">'[8]Riders-L'!$AQ$15</definedName>
    <definedName name="ELLSECFSCIIOCT">'[8]Riders-L'!$AQ$14</definedName>
    <definedName name="ELLSECFSCIISEP">'[8]Riders-L'!$AQ$13</definedName>
    <definedName name="ELLSECFSCJAN">'[8]Riders-L'!$AC$5</definedName>
    <definedName name="ELLSECFSCJUL">'[8]Riders-L'!$AC$11</definedName>
    <definedName name="ELLSECFSCJUN">'[8]Riders-L'!$AC$10</definedName>
    <definedName name="ELLSECFSCMAR">'[8]Riders-L'!$AC$7</definedName>
    <definedName name="ELLSECFSCMAY">'[8]Riders-L'!$AC$9</definedName>
    <definedName name="ELLSECFSCNOV">'[8]Riders-L'!$AC$15</definedName>
    <definedName name="ELLSECFSCOCT">'[8]Riders-L'!$AC$14</definedName>
    <definedName name="ELLSECFSCSEP">'[8]Riders-L'!$AC$13</definedName>
    <definedName name="ELLSECFUELAPR">'[8]Riders-L'!$B$8</definedName>
    <definedName name="ELLSECFUELAUG">'[8]Riders-L'!$B$12</definedName>
    <definedName name="ELLSECFUELDEC">'[8]Riders-L'!$B$16</definedName>
    <definedName name="ELLSECFUELFEB">'[8]Riders-L'!$B$6</definedName>
    <definedName name="ELLSECFUELJAN">'[8]Riders-L'!$B$5</definedName>
    <definedName name="ELLSECFUELJUL">'[8]Riders-L'!$B$11</definedName>
    <definedName name="ELLSECFUELJUN">'[8]Riders-L'!$B$10</definedName>
    <definedName name="ELLSECFUELMAR">'[8]Riders-L'!$B$7</definedName>
    <definedName name="ELLSECFUELMAY">'[8]Riders-L'!$B$9</definedName>
    <definedName name="ELLSECFUELNOV">'[8]Riders-L'!$B$15</definedName>
    <definedName name="ELLSECFUELOCT">'[8]Riders-L'!$B$14</definedName>
    <definedName name="ELLSECFUELSEP">'[8]Riders-L'!$B$13</definedName>
    <definedName name="ELLSECRPCEAAPR">'[8]Riders-L'!$N$8</definedName>
    <definedName name="ELLSECRPCEAAUG">'[8]Riders-L'!$N$12</definedName>
    <definedName name="ELLSECRPCEADEC">'[8]Riders-L'!$N$16</definedName>
    <definedName name="ELLSECRPCEAFEB">'[8]Riders-L'!$N$6</definedName>
    <definedName name="ELLSECRPCEAJAN">'[8]Riders-L'!$N$5</definedName>
    <definedName name="ELLSECRPCEAJUL">'[8]Riders-L'!$N$11</definedName>
    <definedName name="ELLSECRPCEAJUN">'[8]Riders-L'!$N$10</definedName>
    <definedName name="ELLSECRPCEAMAR">'[8]Riders-L'!$N$7</definedName>
    <definedName name="ELLSECRPCEAMAY">'[8]Riders-L'!$N$9</definedName>
    <definedName name="ELLSECRPCEANOV">'[8]Riders-L'!$N$15</definedName>
    <definedName name="ELLSECRPCEAOCT">'[8]Riders-L'!$N$14</definedName>
    <definedName name="ELLSECRPCEASEP">'[8]Riders-L'!$N$13</definedName>
    <definedName name="ELLSECSCOAPR">'[8]Riders-L'!$Y$8</definedName>
    <definedName name="ELLSECSCOAUG">'[8]Riders-L'!$Y$12</definedName>
    <definedName name="ELLSECSCODEC">'[8]Riders-L'!$Y$16</definedName>
    <definedName name="ELLSECSCOFEB">'[8]Riders-L'!$Y$6</definedName>
    <definedName name="ELLSECSCOIIAPR">'[8]Riders-L'!$AM$8</definedName>
    <definedName name="ELLSECSCOIIAUG">'[8]Riders-L'!$AM$12</definedName>
    <definedName name="ELLSECSCOIIDEC">'[8]Riders-L'!$AM$16</definedName>
    <definedName name="ELLSECSCOIIFEB">'[8]Riders-L'!$AM$6</definedName>
    <definedName name="ELLSECSCOIIIAPR">'[8]Riders-L'!$BC$8</definedName>
    <definedName name="ELLSECSCOIIIAUG">'[8]Riders-L'!$BC$12</definedName>
    <definedName name="ELLSECSCOIIIDEC">'[8]Riders-L'!$BC$16</definedName>
    <definedName name="ELLSECSCOIIIFEB">'[8]Riders-L'!$BC$6</definedName>
    <definedName name="ELLSECSCOIIIJAN">'[8]Riders-L'!$BC$5</definedName>
    <definedName name="ELLSECSCOIIIJUL">'[8]Riders-L'!$BC$11</definedName>
    <definedName name="ELLSECSCOIIIJUN">'[8]Riders-L'!$BC$10</definedName>
    <definedName name="ELLSECSCOIIIMAR">'[8]Riders-L'!$BC$7</definedName>
    <definedName name="ELLSECSCOIIIMAY">'[8]Riders-L'!$BC$9</definedName>
    <definedName name="ELLSECSCOIIINOV">'[8]Riders-L'!$BC$15</definedName>
    <definedName name="ELLSECSCOIIIOCT">'[8]Riders-L'!$BC$14</definedName>
    <definedName name="ELLSECSCOIIISEP">'[8]Riders-L'!$BC$13</definedName>
    <definedName name="ELLSECSCOIIJAN">'[8]Riders-L'!$AM$5</definedName>
    <definedName name="ELLSECSCOIIJUL">'[8]Riders-L'!$AM$11</definedName>
    <definedName name="ELLSECSCOIIJUN">'[8]Riders-L'!$AM$10</definedName>
    <definedName name="ELLSECSCOIIMAR">'[8]Riders-L'!$AM$7</definedName>
    <definedName name="ELLSECSCOIIMAY">'[8]Riders-L'!$AM$9</definedName>
    <definedName name="ELLSECSCOIINOV">'[8]Riders-L'!$AM$15</definedName>
    <definedName name="ELLSECSCOIIOCT">'[8]Riders-L'!$AM$14</definedName>
    <definedName name="ELLSECSCOIISEP">'[8]Riders-L'!$AM$13</definedName>
    <definedName name="ELLSECSCOJAN">'[8]Riders-L'!$Y$5</definedName>
    <definedName name="ELLSECSCOJUL">'[8]Riders-L'!$Y$11</definedName>
    <definedName name="ELLSECSCOJUN">'[8]Riders-L'!$Y$10</definedName>
    <definedName name="ELLSECSCOMAR">'[8]Riders-L'!$Y$7</definedName>
    <definedName name="ELLSECSCOMAY">'[8]Riders-L'!$Y$9</definedName>
    <definedName name="ELLSECSCONOV">'[8]Riders-L'!$Y$15</definedName>
    <definedName name="ELLSECSCOOCT">'[8]Riders-L'!$Y$14</definedName>
    <definedName name="ELLSECSCOSEP">'[8]Riders-L'!$Y$13</definedName>
    <definedName name="ELLSGS1st700KWH">'[13]Rates-L'!$B$11</definedName>
    <definedName name="ELLSGSAllAddSummer">'[13]Rates-L'!$B$13</definedName>
    <definedName name="ELLSGSAllAddWinter">'[13]Rates-L'!$B$14</definedName>
    <definedName name="ELLSGSChargeKWOver3">'[13]Rates-L'!$B$29</definedName>
    <definedName name="ELLSGSCustomerCharge">'[13]Rates-L'!$B$4</definedName>
    <definedName name="ELLSGSFRPAPR">'[8]Riders-L'!$H$8</definedName>
    <definedName name="ELLSGSFRPAUG">'[8]Riders-L'!$H$12</definedName>
    <definedName name="ELLSGSFRPDEC">'[8]Riders-L'!$H$16</definedName>
    <definedName name="ELLSGSFRPFEB">'[8]Riders-L'!$H$6</definedName>
    <definedName name="ELLSGSFRPJAN">'[8]Riders-L'!$H$5</definedName>
    <definedName name="ELLSGSFRPJUL">'[8]Riders-L'!$H$11</definedName>
    <definedName name="ELLSGSFRPJUN">'[8]Riders-L'!$H$10</definedName>
    <definedName name="ELLSGSFRPMAR">'[8]Riders-L'!$H$7</definedName>
    <definedName name="ELLSGSFRPMAY">'[8]Riders-L'!$H$9</definedName>
    <definedName name="ELLSGSFRPNOV">'[8]Riders-L'!$H$15</definedName>
    <definedName name="ELLSGSFRPOCT">'[8]Riders-L'!$H$14</definedName>
    <definedName name="ELLSGSFRPSEP">'[8]Riders-L'!$H$13</definedName>
    <definedName name="ELLSGSIfThreePhase">'[13]Rates-L'!$B$30</definedName>
    <definedName name="ELLSGSMinimumBill">'[13]Rates-L'!$B$28</definedName>
    <definedName name="ELLSGSNext24500KWH">'[13]Rates-L'!$B$12</definedName>
    <definedName name="ELLSGSNFRPCEAAPR">'[8]Riders-L'!$S$8</definedName>
    <definedName name="ELLSGSNFRPCEAAUG">'[8]Riders-L'!$S$12</definedName>
    <definedName name="ELLSGSNFRPCEADEC">'[8]Riders-L'!$S$16</definedName>
    <definedName name="ELLSGSNFRPCEAFEB">'[8]Riders-L'!$S$6</definedName>
    <definedName name="ELLSGSNFRPCEAJAN">'[8]Riders-L'!$S$5</definedName>
    <definedName name="ELLSGSNFRPCEAJUL">'[8]Riders-L'!$S$11</definedName>
    <definedName name="ELLSGSNFRPCEAJUN">'[8]Riders-L'!$S$10</definedName>
    <definedName name="ELLSGSNFRPCEAMAR">'[8]Riders-L'!$S$7</definedName>
    <definedName name="ELLSGSNFRPCEAMAY">'[8]Riders-L'!$S$9</definedName>
    <definedName name="ELLSGSNFRPCEANOV">'[8]Riders-L'!$S$15</definedName>
    <definedName name="ELLSGSNFRPCEAOCT">'[8]Riders-L'!$S$14</definedName>
    <definedName name="ELLSGSNFRPCEASEP">'[8]Riders-L'!$S$13</definedName>
    <definedName name="ELLSGSRiderCMinimumBill">'[13]Rates-L'!$B$17</definedName>
    <definedName name="ELLSGSRIDERG6">'[13]Rates-L'!$B$24</definedName>
    <definedName name="ELLSGSRiderH">'[13]Rates-L'!$B$26</definedName>
    <definedName name="ELLSGSSLGOAPR">'[8]Riders-L'!$AV$8</definedName>
    <definedName name="ELLSGSSLGOAUG">'[8]Riders-L'!$AV$12</definedName>
    <definedName name="ELLSGSSLGODEC">'[8]Riders-L'!$AV$16</definedName>
    <definedName name="ELLSGSSLGOFEB">'[8]Riders-L'!$AV$6</definedName>
    <definedName name="ELLSGSSLGOJAN">'[8]Riders-L'!$AV$5</definedName>
    <definedName name="ELLSGSSLGOJUL">'[8]Riders-L'!$AV$11</definedName>
    <definedName name="ELLSGSSLGOJUN">'[8]Riders-L'!$AV$10</definedName>
    <definedName name="ELLSGSSLGOMAR">'[8]Riders-L'!$AV$7</definedName>
    <definedName name="ELLSGSSLGOMAY">'[8]Riders-L'!$AV$9</definedName>
    <definedName name="ELLSGSSLGONOV">'[8]Riders-L'!$AV$15</definedName>
    <definedName name="ELLSGSSLGOOCT">'[8]Riders-L'!$AV$14</definedName>
    <definedName name="ELLSGSSLGOSEP">'[8]Riders-L'!$AV$13</definedName>
    <definedName name="ELLSGSSLGRAPR">'[8]Riders-L'!$AZ$8</definedName>
    <definedName name="ELLSGSSLGRAUG">'[8]Riders-L'!$AZ$12</definedName>
    <definedName name="ELLSGSSLGRDEC">'[8]Riders-L'!$AZ$16</definedName>
    <definedName name="ELLSGSSLGRFEB">'[8]Riders-L'!$AZ$6</definedName>
    <definedName name="ELLSGSSLGRJAN">'[8]Riders-L'!$AZ$5</definedName>
    <definedName name="ELLSGSSLGRJUL">'[8]Riders-L'!$AZ$11</definedName>
    <definedName name="ELLSGSSLGRJUN">'[8]Riders-L'!$AZ$10</definedName>
    <definedName name="ELLSGSSLGRMAR">'[8]Riders-L'!$AZ$7</definedName>
    <definedName name="ELLSGSSLGRMAY">'[8]Riders-L'!$AZ$9</definedName>
    <definedName name="ELLSGSSLGRNOV">'[8]Riders-L'!$AZ$15</definedName>
    <definedName name="ELLSGSSLGROCT">'[8]Riders-L'!$AZ$14</definedName>
    <definedName name="ELLSGSSLGRSEP">'[8]Riders-L'!$AZ$13</definedName>
    <definedName name="ELLTSLKWH">'[13]Rates-L'!$AI$5</definedName>
    <definedName name="ELLTSLMINIMUMBILL">'[13]Rates-L'!$AI$17</definedName>
    <definedName name="ELLWHSHMINBILL">'[13]Rates-L'!$AL$17</definedName>
    <definedName name="ELLWHSHMINBILLANNUAL">'[13]Rates-L'!$AL$19</definedName>
    <definedName name="ELLWHSHMINBILLSUMMER">'[13]Rates-L'!$AL$18</definedName>
    <definedName name="ELLWHSHPERKWH1ST1250">'[13]Rates-L'!$AL$5</definedName>
    <definedName name="ELLWHSHPERKWHALLADDITIONAL">'[13]Rates-L'!$AL$7</definedName>
    <definedName name="EML_WACC">[12]Assumptions!#REF!</definedName>
    <definedName name="end">#REF!</definedName>
    <definedName name="ENOL_WACC">[12]Assumptions!#REF!</definedName>
    <definedName name="ENTERGY_GULF_STATES__INC.">#REF!</definedName>
    <definedName name="ENTERGY_LOUISIANA__INC">[14]LCOC1206!$U$101:$W$119</definedName>
    <definedName name="ENTERGY_NEW_ORLEANS__INC.">[14]NCOC1206!$B$2:$E$24</definedName>
    <definedName name="EOPFeligible">'[8]Inputs-L'!$E$65</definedName>
    <definedName name="equitycost">#REF!</definedName>
    <definedName name="equityshare">#REF!</definedName>
    <definedName name="ETI_WACC">[12]Assumptions!#REF!</definedName>
    <definedName name="EXH1A">#REF!</definedName>
    <definedName name="EXPLANATION">#REF!</definedName>
    <definedName name="Feb_00">#REF!</definedName>
    <definedName name="Feb_01">#REF!</definedName>
    <definedName name="Feb_99">#REF!</definedName>
    <definedName name="FirstYR1">[15]Build_Operating!$I$22</definedName>
    <definedName name="fmb">#REF!</definedName>
    <definedName name="Fremont">'[4]Alloc factors'!#REF!</definedName>
    <definedName name="Generic_WACC">[12]Assumptions!#REF!</definedName>
    <definedName name="GenericPropertyTax">[16]Assumptions!$C$19</definedName>
    <definedName name="gIsBlank" hidden="1">ISBLANK(gIsRef)</definedName>
    <definedName name="gIsError" hidden="1">ISERROR(gIsRef)</definedName>
    <definedName name="gIsInPrintArea" hidden="1">NOT(ISERROR(gIsRef !Print_Area))</definedName>
    <definedName name="gIsInPrintTitles" hidden="1">NOT(ISERROR(gIsRef !Print_Titles))</definedName>
    <definedName name="gIsNumber" hidden="1">ISNUMBER(gIsRef)</definedName>
    <definedName name="gIsPreviousSheet" hidden="1">PrevShtCellValue(gIsRef)&lt;&gt;gIsRef</definedName>
    <definedName name="gIsRef" hidden="1">INDIRECT("rc",FALSE)</definedName>
    <definedName name="gIsText" hidden="1">ISTEXT(gIsRef)</definedName>
    <definedName name="globref" hidden="1">INDIRECT("rc",FALSE)</definedName>
    <definedName name="GOEXP">'[9]Input '!#REF!</definedName>
    <definedName name="GOEXP_PROFORMA">'[7]DATA INPUT'!$D$53</definedName>
    <definedName name="GOPLANT">'[9]Input '!#REF!</definedName>
    <definedName name="GOPLANT_PROFORMA">'[7]DATA INPUT'!$D$57</definedName>
    <definedName name="Gross_Amount">#REF!</definedName>
    <definedName name="GS_Rate3">#REF!</definedName>
    <definedName name="HLF_Rate3">#REF!</definedName>
    <definedName name="include_all_constraints">#REF!</definedName>
    <definedName name="inflation">[17]Assumptions!$E$12</definedName>
    <definedName name="inputs">#REF!</definedName>
    <definedName name="Invoice_Number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tc">#REF!</definedName>
    <definedName name="Jan_00">#REF!</definedName>
    <definedName name="Jan_01">#REF!</definedName>
    <definedName name="Jul_00">#REF!</definedName>
    <definedName name="Jul_01">#REF!</definedName>
    <definedName name="Jul_99">#REF!</definedName>
    <definedName name="Jun_00">#REF!</definedName>
    <definedName name="Jun_01">#REF!</definedName>
    <definedName name="Jun_98">#REF!</definedName>
    <definedName name="juris">'[8]Main Input'!$AP$1</definedName>
    <definedName name="JURISDICTION">'[9]Input '!$C$8</definedName>
    <definedName name="KIRK">#REF!</definedName>
    <definedName name="Kirk_Plant">#REF!</definedName>
    <definedName name="LDCs">#REF!</definedName>
    <definedName name="ledrcred">'[8]INPUT-G'!$B$42</definedName>
    <definedName name="LEDReligible">'[8]Inputs-L'!$E$75</definedName>
    <definedName name="LEDRTABLE">[8]Description!$A$132:$H$151</definedName>
    <definedName name="Legal_Entity">#REF!</definedName>
    <definedName name="Life1">[15]Build_Operating!$I$24</definedName>
    <definedName name="LP_Solution">#REF!</definedName>
    <definedName name="ltd">#REF!</definedName>
    <definedName name="LTD_Rate">'[9]Input '!$C$23</definedName>
    <definedName name="LTDcostrate">#REF!</definedName>
    <definedName name="Mar_00">#REF!</definedName>
    <definedName name="Mar_01">#REF!</definedName>
    <definedName name="May_00">#REF!</definedName>
    <definedName name="May_01">#REF!</definedName>
    <definedName name="MMBTU_Provided">#REF!</definedName>
    <definedName name="MMBTU_Retained">#REF!</definedName>
    <definedName name="MMGSeligile">'[8]Inputs-L'!$E$51</definedName>
    <definedName name="MPeligile">'[8]Inputs-L'!$E$42</definedName>
    <definedName name="MS">#REF!</definedName>
    <definedName name="MS_Plant">#REF!</definedName>
    <definedName name="NEadit">#REF!</definedName>
    <definedName name="NEadv">#REF!</definedName>
    <definedName name="NEcash">#REF!</definedName>
    <definedName name="NEcwip">#REF!</definedName>
    <definedName name="NEdep">#REF!</definedName>
    <definedName name="NEmatsup">#REF!</definedName>
    <definedName name="NEplant">#REF!</definedName>
    <definedName name="NEpp">#REF!</definedName>
    <definedName name="NEstorg">#REF!</definedName>
    <definedName name="Nov_00">#REF!</definedName>
    <definedName name="Nov_99">#REF!</definedName>
    <definedName name="NW_Only">'[4]Alloc factors'!#REF!</definedName>
    <definedName name="NWadit">#REF!</definedName>
    <definedName name="NWadv">#REF!</definedName>
    <definedName name="NWcash">#REF!</definedName>
    <definedName name="NWcwip">#REF!</definedName>
    <definedName name="NWdep">#REF!</definedName>
    <definedName name="NWmatsup">#REF!</definedName>
    <definedName name="NWplant">#REF!</definedName>
    <definedName name="NWpp">#REF!</definedName>
    <definedName name="NWstorg">#REF!</definedName>
    <definedName name="Oct_00">#REF!</definedName>
    <definedName name="offer_curves">'[6]2425_Supply'!#REF!</definedName>
    <definedName name="PAGE1">#N/A</definedName>
    <definedName name="PAGE5">#REF!</definedName>
    <definedName name="PAGE6">#REF!</definedName>
    <definedName name="PAGE7">#REF!</definedName>
    <definedName name="PAGE8">#REF!</definedName>
    <definedName name="PCRB">[14]NCOC1206!$AT$156:$AZ$195</definedName>
    <definedName name="Price_MMBTU">#REF!</definedName>
    <definedName name="Print_Area_MI">'[1]Jun 99'!#REF!</definedName>
    <definedName name="Production_Month">#REF!</definedName>
    <definedName name="PROPERTY">'[1]Jun 99'!#REF!</definedName>
    <definedName name="PropertyTax">[16]Summary!$J$12</definedName>
    <definedName name="ps">#REF!</definedName>
    <definedName name="QUIPS">#REF!</definedName>
    <definedName name="RIDERDeligile">'[8]Inputs-L'!$E$57</definedName>
    <definedName name="RIDEREeligile">'[8]Inputs-L'!$E$49</definedName>
    <definedName name="right">'[8]Main Input'!$AP$3</definedName>
    <definedName name="ROEXP">'[9]Input '!#REF!</definedName>
    <definedName name="ROPLANT">'[9]Input '!#REF!</definedName>
    <definedName name="ROR_Rate">'[9]Input '!$C$25</definedName>
    <definedName name="ROWID">#REF!</definedName>
    <definedName name="rtcledr">'[8]Main Input'!#REF!</definedName>
    <definedName name="sch">[18]WP_H9!$A$1:$Q$46</definedName>
    <definedName name="SCH_B1">[19]SCH_B1!$A$1:$G$30</definedName>
    <definedName name="SCH_B3">[19]SCH_B3!$A$1:$G$42</definedName>
    <definedName name="SCH_C2">[19]SCH_C2!$A$1:$G$42</definedName>
    <definedName name="SCH_D2">[19]SCH_D2!$A$1:$G$42</definedName>
    <definedName name="SCH_H2">[19]SCH_H2!$A$1:$G$42</definedName>
    <definedName name="SE_Only">'[4]Alloc factors'!#REF!</definedName>
    <definedName name="SEadit">#REF!</definedName>
    <definedName name="SEadv">#REF!</definedName>
    <definedName name="SEcash">#REF!</definedName>
    <definedName name="SEcwip">#REF!</definedName>
    <definedName name="SEdep">#REF!</definedName>
    <definedName name="SEmatsup">#REF!</definedName>
    <definedName name="SEMO">#REF!</definedName>
    <definedName name="SEMO_Plant">#REF!</definedName>
    <definedName name="Sep_00">#REF!</definedName>
    <definedName name="Sep_01">#REF!</definedName>
    <definedName name="SEplant">#REF!</definedName>
    <definedName name="SEpp">#REF!</definedName>
    <definedName name="SEstorg">#REF!</definedName>
    <definedName name="Shadow">#REF!</definedName>
    <definedName name="spread">'[8]Main Input'!$AP$5</definedName>
    <definedName name="spread1">[8]Description!$D$9:$D$11</definedName>
    <definedName name="SSExp">'[9]Input '!#REF!</definedName>
    <definedName name="SSPlant">'[9]Input '!#REF!</definedName>
    <definedName name="start">#REF!</definedName>
    <definedName name="STD_Rate">'[9]Input '!$C$24</definedName>
    <definedName name="Sttax">#REF!</definedName>
    <definedName name="sumlaipsl">'[8]Comparison Summary'!#REF!</definedName>
    <definedName name="summary">#REF!</definedName>
    <definedName name="SWadit">#REF!</definedName>
    <definedName name="SWadv">#REF!</definedName>
    <definedName name="SWcash">#REF!</definedName>
    <definedName name="SWcwip">#REF!</definedName>
    <definedName name="SWdep">#REF!</definedName>
    <definedName name="SWmatsup">#REF!</definedName>
    <definedName name="SWplant">#REF!</definedName>
    <definedName name="SWpp">#REF!</definedName>
    <definedName name="SWstorg">#REF!</definedName>
    <definedName name="Taxes_Paid">#REF!</definedName>
    <definedName name="Taxrate">[16]Assumptions!$C$14</definedName>
    <definedName name="TESTPERIOD">'[9]Input '!$C$10</definedName>
    <definedName name="TestPeriodDate">[20]Inputs!$D$20</definedName>
    <definedName name="TESTYEAR">'[7]DATA INPUT'!$C$9</definedName>
    <definedName name="TOTadit">#REF!</definedName>
    <definedName name="TOTadv">#REF!</definedName>
    <definedName name="TOTcash">#REF!</definedName>
    <definedName name="TOTcwip">#REF!</definedName>
    <definedName name="TOTdep">#REF!</definedName>
    <definedName name="TOTmatsup">#REF!</definedName>
    <definedName name="TOTplant">#REF!</definedName>
    <definedName name="TOTpp">#REF!</definedName>
    <definedName name="TOTstorg">#REF!</definedName>
    <definedName name="Trans">#REF!</definedName>
    <definedName name="TransmissionCost">[16]Summary!$E$18</definedName>
    <definedName name="trcrle">'[8]Main Input'!#REF!</definedName>
    <definedName name="UNADJCOC">#REF!</definedName>
    <definedName name="Vidalia">#REF!</definedName>
    <definedName name="volt">'[8]Main Input'!$AP$2</definedName>
    <definedName name="Voltage">[8]Description!$C$9:$C$12</definedName>
    <definedName name="wacc">#REF!</definedName>
    <definedName name="WACC1">[15]Financing!$J$38</definedName>
    <definedName name="WP_2_3">#REF!</definedName>
    <definedName name="WP_3_1">#REF!</definedName>
    <definedName name="WP_6_1">#REF!</definedName>
    <definedName name="WP_6_1_1">#REF!</definedName>
    <definedName name="WP_6_2">#REF!</definedName>
    <definedName name="WP_6_2_1">#REF!</definedName>
    <definedName name="WP_6_3">#REF!</definedName>
    <definedName name="WP_6_3_1">#REF!</definedName>
    <definedName name="WP_7_3">#REF!</definedName>
    <definedName name="WP_7_6">#REF!</definedName>
    <definedName name="WP_9_1">#REF!</definedName>
    <definedName name="WP_B9a">[21]WP_B9!$A$30:$U$49</definedName>
    <definedName name="WP_B9b">[21]WP_B9!#REF!</definedName>
    <definedName name="WP_G6">[21]WP_B5!$A$13:$J$349</definedName>
    <definedName name="wpsapplicable">'[8]INPUT-G'!$B$47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xEFORd">[12]Assumptions!#REF!</definedName>
    <definedName name="YesNo">[8]Description!$A$9:$A$10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32" l="1"/>
  <c r="Q22" i="32"/>
  <c r="L18" i="32"/>
  <c r="M18" i="32"/>
  <c r="N18" i="32"/>
  <c r="O18" i="32"/>
  <c r="P18" i="32"/>
  <c r="Q18" i="32"/>
  <c r="L19" i="32"/>
  <c r="M19" i="32"/>
  <c r="N19" i="32"/>
  <c r="O19" i="32"/>
  <c r="P19" i="32"/>
  <c r="Q19" i="32"/>
  <c r="L20" i="32"/>
  <c r="M20" i="32"/>
  <c r="N20" i="32"/>
  <c r="O20" i="32"/>
  <c r="P20" i="32"/>
  <c r="Q20" i="32"/>
  <c r="K20" i="32"/>
  <c r="K19" i="32"/>
  <c r="K18" i="32"/>
  <c r="J4" i="5"/>
  <c r="G19" i="5"/>
  <c r="H19" i="5"/>
  <c r="I19" i="5"/>
  <c r="G20" i="5"/>
  <c r="H20" i="5"/>
  <c r="I20" i="5"/>
  <c r="G21" i="5"/>
  <c r="H21" i="5"/>
  <c r="I21" i="5"/>
  <c r="G22" i="5"/>
  <c r="H22" i="5"/>
  <c r="I22" i="5"/>
  <c r="F20" i="5"/>
  <c r="F21" i="5"/>
  <c r="F22" i="5"/>
  <c r="F19" i="5"/>
  <c r="E20" i="5"/>
  <c r="E21" i="5"/>
  <c r="E22" i="5"/>
  <c r="E1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U9" i="5"/>
  <c r="V9" i="5" s="1"/>
  <c r="W9" i="5" s="1"/>
  <c r="U8" i="5"/>
  <c r="V8" i="5" s="1"/>
  <c r="W8" i="5" s="1"/>
  <c r="T9" i="5"/>
  <c r="T8" i="5"/>
  <c r="W7" i="5"/>
  <c r="V7" i="5"/>
  <c r="U7" i="5"/>
  <c r="T7" i="5"/>
  <c r="W6" i="5"/>
  <c r="V6" i="5"/>
  <c r="U6" i="5"/>
  <c r="T6" i="5"/>
  <c r="W5" i="5"/>
  <c r="V5" i="5"/>
  <c r="U5" i="5"/>
  <c r="T5" i="5"/>
  <c r="W4" i="5"/>
  <c r="V4" i="5"/>
  <c r="U4" i="5"/>
  <c r="T4" i="5"/>
  <c r="S9" i="5"/>
  <c r="R9" i="5"/>
  <c r="Q9" i="5"/>
  <c r="P9" i="5"/>
  <c r="S8" i="5"/>
  <c r="R8" i="5"/>
  <c r="Q8" i="5"/>
  <c r="P8" i="5"/>
  <c r="S7" i="5"/>
  <c r="R7" i="5"/>
  <c r="Q7" i="5"/>
  <c r="P7" i="5"/>
  <c r="S6" i="5"/>
  <c r="R6" i="5"/>
  <c r="Q6" i="5"/>
  <c r="P6" i="5"/>
  <c r="S5" i="5"/>
  <c r="R5" i="5"/>
  <c r="Q5" i="5"/>
  <c r="P5" i="5"/>
  <c r="S4" i="5"/>
  <c r="R4" i="5"/>
  <c r="Q4" i="5"/>
  <c r="P4" i="5"/>
  <c r="O9" i="5"/>
  <c r="O8" i="5"/>
  <c r="O7" i="5"/>
  <c r="O6" i="5"/>
  <c r="O5" i="5"/>
  <c r="O4" i="5"/>
  <c r="N9" i="5"/>
  <c r="M9" i="5"/>
  <c r="L9" i="5"/>
  <c r="K9" i="5"/>
  <c r="N8" i="5"/>
  <c r="M8" i="5"/>
  <c r="L8" i="5"/>
  <c r="K8" i="5"/>
  <c r="N7" i="5"/>
  <c r="M7" i="5"/>
  <c r="L7" i="5"/>
  <c r="K7" i="5"/>
  <c r="N6" i="5"/>
  <c r="M6" i="5"/>
  <c r="L6" i="5"/>
  <c r="K6" i="5"/>
  <c r="N5" i="5"/>
  <c r="M5" i="5"/>
  <c r="L5" i="5"/>
  <c r="K5" i="5"/>
  <c r="N4" i="5"/>
  <c r="M4" i="5"/>
  <c r="L4" i="5"/>
  <c r="K4" i="5"/>
  <c r="J9" i="5"/>
  <c r="J8" i="5"/>
  <c r="J7" i="5"/>
  <c r="J6" i="5"/>
  <c r="J5" i="5"/>
  <c r="J6" i="32"/>
  <c r="I6" i="32"/>
  <c r="J5" i="32"/>
  <c r="I5" i="32"/>
  <c r="J4" i="32"/>
  <c r="I4" i="32"/>
  <c r="H6" i="32"/>
  <c r="H5" i="32"/>
  <c r="H4" i="32"/>
  <c r="G19" i="32"/>
  <c r="G18" i="32"/>
  <c r="F19" i="32"/>
  <c r="F18" i="32"/>
  <c r="E18" i="32"/>
  <c r="E19" i="32"/>
  <c r="J23" i="32" l="1"/>
  <c r="I23" i="32"/>
  <c r="H23" i="32"/>
  <c r="J22" i="32"/>
  <c r="I22" i="32"/>
  <c r="H22" i="32"/>
  <c r="G11" i="32"/>
  <c r="F11" i="32"/>
  <c r="E11" i="32"/>
  <c r="I10" i="32"/>
  <c r="H10" i="32"/>
  <c r="G10" i="32"/>
  <c r="F10" i="32"/>
  <c r="E10" i="32"/>
  <c r="T6" i="32"/>
  <c r="AD6" i="32" s="1"/>
  <c r="AD11" i="32" s="1"/>
  <c r="I11" i="32"/>
  <c r="S4" i="32"/>
  <c r="AC4" i="32" s="1"/>
  <c r="AC10" i="32" s="1"/>
  <c r="H11" i="32"/>
  <c r="R5" i="32"/>
  <c r="AB5" i="32" s="1"/>
  <c r="R4" i="32"/>
  <c r="AB4" i="32" s="1"/>
  <c r="AB10" i="32" s="1"/>
  <c r="T4" i="32"/>
  <c r="AD4" i="32" s="1"/>
  <c r="K8" i="32"/>
  <c r="L8" i="32" s="1"/>
  <c r="M8" i="32" s="1"/>
  <c r="S5" i="32"/>
  <c r="AC5" i="32" s="1"/>
  <c r="R6" i="32"/>
  <c r="AB6" i="32" s="1"/>
  <c r="AB11" i="32" s="1"/>
  <c r="S6" i="32" l="1"/>
  <c r="R10" i="32"/>
  <c r="S10" i="32"/>
  <c r="J11" i="32"/>
  <c r="J10" i="32"/>
  <c r="R11" i="32"/>
  <c r="T11" i="32"/>
  <c r="N8" i="32"/>
  <c r="M6" i="32"/>
  <c r="M5" i="32"/>
  <c r="W5" i="32" s="1"/>
  <c r="AG5" i="32" s="1"/>
  <c r="K4" i="32"/>
  <c r="K5" i="32"/>
  <c r="U5" i="32" s="1"/>
  <c r="AE5" i="32" s="1"/>
  <c r="K6" i="32"/>
  <c r="L4" i="32"/>
  <c r="L5" i="32"/>
  <c r="V5" i="32" s="1"/>
  <c r="AF5" i="32" s="1"/>
  <c r="L6" i="32"/>
  <c r="M4" i="32"/>
  <c r="T5" i="32"/>
  <c r="AD5" i="32" s="1"/>
  <c r="AD10" i="32" s="1"/>
  <c r="L10" i="32" l="1"/>
  <c r="T10" i="32"/>
  <c r="V6" i="32"/>
  <c r="L11" i="32"/>
  <c r="U6" i="32"/>
  <c r="K11" i="32"/>
  <c r="W6" i="32"/>
  <c r="M11" i="32"/>
  <c r="N5" i="32"/>
  <c r="X5" i="32" s="1"/>
  <c r="AH5" i="32" s="1"/>
  <c r="V4" i="32"/>
  <c r="AC6" i="32"/>
  <c r="AC11" i="32" s="1"/>
  <c r="S11" i="32"/>
  <c r="W4" i="32"/>
  <c r="M10" i="32"/>
  <c r="U4" i="32"/>
  <c r="K10" i="32"/>
  <c r="O8" i="32"/>
  <c r="N4" i="32"/>
  <c r="N6" i="32"/>
  <c r="X4" i="32" l="1"/>
  <c r="N10" i="32"/>
  <c r="AF4" i="32"/>
  <c r="V10" i="32"/>
  <c r="X6" i="32"/>
  <c r="N11" i="32"/>
  <c r="AG6" i="32"/>
  <c r="W11" i="32"/>
  <c r="AG4" i="32"/>
  <c r="W10" i="32"/>
  <c r="AE6" i="32"/>
  <c r="U11" i="32"/>
  <c r="AE4" i="32"/>
  <c r="U10" i="32"/>
  <c r="AF6" i="32"/>
  <c r="V11" i="32"/>
  <c r="P8" i="32"/>
  <c r="O5" i="32"/>
  <c r="Y5" i="32" s="1"/>
  <c r="AI5" i="32" s="1"/>
  <c r="O6" i="32"/>
  <c r="O4" i="32"/>
  <c r="M22" i="32" l="1"/>
  <c r="AG10" i="32"/>
  <c r="Y6" i="32"/>
  <c r="O11" i="32"/>
  <c r="K23" i="32"/>
  <c r="AE11" i="32"/>
  <c r="Y4" i="32"/>
  <c r="O10" i="32"/>
  <c r="L22" i="32"/>
  <c r="AF10" i="32"/>
  <c r="M23" i="32"/>
  <c r="AG11" i="32"/>
  <c r="AH6" i="32"/>
  <c r="X11" i="32"/>
  <c r="L23" i="32"/>
  <c r="AF11" i="32"/>
  <c r="K22" i="32"/>
  <c r="AE10" i="32"/>
  <c r="AH4" i="32"/>
  <c r="X10" i="32"/>
  <c r="Q8" i="32"/>
  <c r="P4" i="32"/>
  <c r="P6" i="32"/>
  <c r="P5" i="32"/>
  <c r="Z5" i="32" s="1"/>
  <c r="AJ5" i="32" s="1"/>
  <c r="Z4" i="32" l="1"/>
  <c r="P10" i="32"/>
  <c r="AI4" i="32"/>
  <c r="Y10" i="32"/>
  <c r="N22" i="32"/>
  <c r="AH10" i="32"/>
  <c r="Z6" i="32"/>
  <c r="P11" i="32"/>
  <c r="AI6" i="32"/>
  <c r="Y11" i="32"/>
  <c r="N23" i="32"/>
  <c r="AH11" i="32"/>
  <c r="Q6" i="32"/>
  <c r="Q4" i="32"/>
  <c r="Q5" i="32"/>
  <c r="AA5" i="32" s="1"/>
  <c r="AK5" i="32" s="1"/>
  <c r="O22" i="32" l="1"/>
  <c r="AI10" i="32"/>
  <c r="AA4" i="32"/>
  <c r="Q10" i="32"/>
  <c r="O23" i="32"/>
  <c r="AI11" i="32"/>
  <c r="AJ6" i="32"/>
  <c r="Z11" i="32"/>
  <c r="AA6" i="32"/>
  <c r="Q11" i="32"/>
  <c r="AJ4" i="32"/>
  <c r="Z10" i="32"/>
  <c r="W22" i="5"/>
  <c r="W21" i="5"/>
  <c r="W20" i="5"/>
  <c r="W19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J24" i="5"/>
  <c r="J23" i="5"/>
  <c r="J21" i="5"/>
  <c r="J22" i="5"/>
  <c r="J20" i="5"/>
  <c r="J19" i="5"/>
  <c r="P23" i="32" l="1"/>
  <c r="AJ11" i="32"/>
  <c r="P22" i="32"/>
  <c r="AJ10" i="32"/>
  <c r="AK4" i="32"/>
  <c r="AA10" i="32"/>
  <c r="AK6" i="32"/>
  <c r="AA11" i="32"/>
  <c r="F23" i="32"/>
  <c r="F22" i="32"/>
  <c r="Q23" i="32" l="1"/>
  <c r="AK11" i="32"/>
  <c r="AK10" i="32"/>
  <c r="F24" i="32"/>
  <c r="AC12" i="32" l="1"/>
  <c r="AD12" i="32" l="1"/>
  <c r="AB12" i="32"/>
  <c r="M12" i="32" l="1"/>
  <c r="AF12" i="32"/>
  <c r="AE12" i="32"/>
  <c r="AG12" i="32"/>
  <c r="T12" i="5"/>
  <c r="E23" i="32"/>
  <c r="E22" i="32"/>
  <c r="J26" i="5"/>
  <c r="J27" i="5"/>
  <c r="I27" i="5"/>
  <c r="G27" i="5"/>
  <c r="H27" i="5"/>
  <c r="F27" i="5"/>
  <c r="E27" i="5"/>
  <c r="M27" i="5"/>
  <c r="O27" i="5"/>
  <c r="P27" i="5"/>
  <c r="U27" i="5"/>
  <c r="W27" i="5"/>
  <c r="K27" i="5"/>
  <c r="L27" i="5"/>
  <c r="N27" i="5"/>
  <c r="Q27" i="5"/>
  <c r="R27" i="5"/>
  <c r="S27" i="5"/>
  <c r="T27" i="5"/>
  <c r="V27" i="5"/>
  <c r="J12" i="5"/>
  <c r="Y12" i="5"/>
  <c r="Z12" i="5"/>
  <c r="M12" i="5"/>
  <c r="AB12" i="5"/>
  <c r="O12" i="5"/>
  <c r="P12" i="5"/>
  <c r="Q12" i="5"/>
  <c r="R12" i="5"/>
  <c r="AG12" i="5"/>
  <c r="U12" i="5"/>
  <c r="AJ12" i="5"/>
  <c r="W12" i="5"/>
  <c r="E12" i="5"/>
  <c r="F12" i="5"/>
  <c r="G12" i="5"/>
  <c r="H12" i="5"/>
  <c r="I12" i="5"/>
  <c r="D12" i="5"/>
  <c r="E11" i="5"/>
  <c r="D11" i="5"/>
  <c r="W26" i="5"/>
  <c r="G23" i="32"/>
  <c r="M24" i="32" l="1"/>
  <c r="W12" i="32"/>
  <c r="X11" i="5"/>
  <c r="AK11" i="5"/>
  <c r="N12" i="32"/>
  <c r="N24" i="32"/>
  <c r="AH12" i="32"/>
  <c r="V12" i="5"/>
  <c r="N12" i="5"/>
  <c r="L12" i="5"/>
  <c r="AH12" i="5"/>
  <c r="AF12" i="5"/>
  <c r="J11" i="5"/>
  <c r="AD12" i="5"/>
  <c r="S12" i="5"/>
  <c r="AE12" i="5"/>
  <c r="W11" i="5"/>
  <c r="AK12" i="5"/>
  <c r="AC12" i="5"/>
  <c r="X12" i="5"/>
  <c r="K12" i="5"/>
  <c r="AI12" i="5"/>
  <c r="AA12" i="5"/>
  <c r="D13" i="5"/>
  <c r="X13" i="5" l="1"/>
  <c r="X12" i="32"/>
  <c r="O24" i="32"/>
  <c r="O12" i="32"/>
  <c r="AI12" i="32"/>
  <c r="AK13" i="5"/>
  <c r="C49" i="32"/>
  <c r="C41" i="32"/>
  <c r="Y12" i="32" l="1"/>
  <c r="P12" i="32"/>
  <c r="Q24" i="32"/>
  <c r="P24" i="32"/>
  <c r="AK12" i="32"/>
  <c r="AJ12" i="32"/>
  <c r="G22" i="32"/>
  <c r="G24" i="32" s="1"/>
  <c r="Z12" i="32" l="1"/>
  <c r="Q12" i="32" l="1"/>
  <c r="AA12" i="32"/>
  <c r="J28" i="5" l="1"/>
  <c r="F26" i="5"/>
  <c r="E26" i="5"/>
  <c r="F4" i="5"/>
  <c r="J13" i="5"/>
  <c r="F7" i="5"/>
  <c r="F6" i="5"/>
  <c r="F5" i="5"/>
  <c r="V19" i="5" l="1"/>
  <c r="K19" i="5"/>
  <c r="K20" i="5"/>
  <c r="V20" i="5"/>
  <c r="K22" i="5"/>
  <c r="V22" i="5"/>
  <c r="K21" i="5"/>
  <c r="V21" i="5"/>
  <c r="I26" i="5"/>
  <c r="I28" i="5" s="1"/>
  <c r="H26" i="5"/>
  <c r="G26" i="5"/>
  <c r="F11" i="5"/>
  <c r="G4" i="5"/>
  <c r="G5" i="5"/>
  <c r="G6" i="5"/>
  <c r="G7" i="5"/>
  <c r="V26" i="5" l="1"/>
  <c r="L20" i="5"/>
  <c r="U20" i="5"/>
  <c r="L21" i="5"/>
  <c r="U21" i="5"/>
  <c r="L19" i="5"/>
  <c r="U19" i="5"/>
  <c r="L22" i="5"/>
  <c r="U22" i="5"/>
  <c r="K26" i="5"/>
  <c r="K28" i="5" s="1"/>
  <c r="G11" i="5"/>
  <c r="Y11" i="5"/>
  <c r="Y13" i="5" s="1"/>
  <c r="K11" i="5"/>
  <c r="K13" i="5" s="1"/>
  <c r="AJ11" i="5"/>
  <c r="AJ13" i="5" s="1"/>
  <c r="V11" i="5"/>
  <c r="H5" i="5"/>
  <c r="H7" i="5"/>
  <c r="H4" i="5"/>
  <c r="H6" i="5"/>
  <c r="T19" i="5" l="1"/>
  <c r="M19" i="5"/>
  <c r="M20" i="5"/>
  <c r="T20" i="5"/>
  <c r="M22" i="5"/>
  <c r="T22" i="5"/>
  <c r="U26" i="5"/>
  <c r="T21" i="5"/>
  <c r="M21" i="5"/>
  <c r="L26" i="5"/>
  <c r="L28" i="5" s="1"/>
  <c r="Z11" i="5"/>
  <c r="Z13" i="5" s="1"/>
  <c r="L11" i="5"/>
  <c r="L13" i="5" s="1"/>
  <c r="U11" i="5"/>
  <c r="H11" i="5"/>
  <c r="I6" i="5"/>
  <c r="I7" i="5"/>
  <c r="I4" i="5"/>
  <c r="I5" i="5"/>
  <c r="S22" i="5" l="1"/>
  <c r="O22" i="5"/>
  <c r="N22" i="5"/>
  <c r="P22" i="5"/>
  <c r="Q22" i="5"/>
  <c r="R22" i="5"/>
  <c r="T11" i="5"/>
  <c r="S20" i="5"/>
  <c r="O20" i="5"/>
  <c r="N20" i="5"/>
  <c r="P20" i="5"/>
  <c r="Q20" i="5"/>
  <c r="R20" i="5"/>
  <c r="N19" i="5"/>
  <c r="P19" i="5"/>
  <c r="Q19" i="5"/>
  <c r="R19" i="5"/>
  <c r="S19" i="5"/>
  <c r="O19" i="5"/>
  <c r="N21" i="5"/>
  <c r="P21" i="5"/>
  <c r="Q21" i="5"/>
  <c r="O21" i="5"/>
  <c r="R21" i="5"/>
  <c r="S21" i="5"/>
  <c r="AI11" i="5"/>
  <c r="AI13" i="5" s="1"/>
  <c r="M26" i="5"/>
  <c r="M28" i="5" s="1"/>
  <c r="T26" i="5"/>
  <c r="AA11" i="5"/>
  <c r="AA13" i="5" s="1"/>
  <c r="M11" i="5"/>
  <c r="M13" i="5" s="1"/>
  <c r="I11" i="5"/>
  <c r="AH11" i="5"/>
  <c r="AH13" i="5" s="1"/>
  <c r="S26" i="5" l="1"/>
  <c r="R26" i="5"/>
  <c r="Q26" i="5"/>
  <c r="Q28" i="5" s="1"/>
  <c r="P26" i="5"/>
  <c r="P28" i="5" s="1"/>
  <c r="O26" i="5"/>
  <c r="O28" i="5" s="1"/>
  <c r="N26" i="5"/>
  <c r="N28" i="5" s="1"/>
  <c r="AG11" i="5"/>
  <c r="AG13" i="5" s="1"/>
  <c r="S11" i="5"/>
  <c r="S13" i="5" s="1"/>
  <c r="AF11" i="5"/>
  <c r="AF13" i="5" s="1"/>
  <c r="R11" i="5"/>
  <c r="R13" i="5" s="1"/>
  <c r="AC11" i="5"/>
  <c r="AC13" i="5" s="1"/>
  <c r="O11" i="5"/>
  <c r="O13" i="5" s="1"/>
  <c r="AD11" i="5"/>
  <c r="AD13" i="5" s="1"/>
  <c r="P11" i="5"/>
  <c r="P13" i="5" s="1"/>
  <c r="AE11" i="5"/>
  <c r="AE13" i="5" s="1"/>
  <c r="Q11" i="5"/>
  <c r="Q13" i="5" s="1"/>
  <c r="AB11" i="5"/>
  <c r="AB13" i="5" s="1"/>
  <c r="N11" i="5"/>
  <c r="N13" i="5" s="1"/>
  <c r="S28" i="5"/>
  <c r="V13" i="5"/>
  <c r="T13" i="5"/>
  <c r="W28" i="5"/>
  <c r="U28" i="5"/>
  <c r="R28" i="5"/>
  <c r="W13" i="5"/>
  <c r="U13" i="5"/>
  <c r="V28" i="5"/>
  <c r="T28" i="5"/>
  <c r="C56" i="5" l="1"/>
  <c r="C48" i="5"/>
  <c r="E28" i="5" l="1"/>
  <c r="F13" i="5" l="1"/>
  <c r="E13" i="5"/>
  <c r="G13" i="5"/>
  <c r="I13" i="5"/>
  <c r="H13" i="5"/>
  <c r="F28" i="5" l="1"/>
  <c r="H28" i="5"/>
  <c r="G28" i="5"/>
  <c r="E24" i="32" l="1"/>
  <c r="G12" i="32" l="1"/>
  <c r="F12" i="32"/>
  <c r="E12" i="32"/>
  <c r="L24" i="32" l="1"/>
  <c r="H24" i="32"/>
  <c r="I24" i="32"/>
  <c r="I12" i="32"/>
  <c r="L12" i="32"/>
  <c r="H12" i="32"/>
  <c r="J24" i="32" l="1"/>
  <c r="R12" i="32"/>
  <c r="J12" i="32"/>
  <c r="K12" i="32"/>
  <c r="S12" i="32" l="1"/>
  <c r="V12" i="32"/>
  <c r="T12" i="32"/>
  <c r="U12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tc={1568A46E-CB16-4F29-82F5-15CCA1BBED29}</author>
  </authors>
  <commentList>
    <comment ref="C66" authorId="0" shapeId="0" xr:uid="{1568A46E-CB16-4F29-82F5-15CCA1BBED29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base energy charge rate shown below is the rate for the first block of energy (where applicable).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tc={3F56F6BB-1DD4-4DF4-93CE-8C1601AC276A}</author>
    <author>tc={6F797B5B-27E8-4D7A-B2D7-EF176864CD19}</author>
    <author>tc={2DFF3211-AEEF-45D4-8553-DD328DE0ED66}</author>
    <author>tc={7A6B5638-B610-46F4-A416-A64E6E314B2A}</author>
    <author>tc={C58A1A34-FC51-4B92-A227-740A2541558C}</author>
    <author>tc={D1463293-DCC0-4814-8BAC-613EF6B1E6EC}</author>
  </authors>
  <commentList>
    <comment ref="E2" authorId="0" shapeId="0" xr:uid="{3F56F6BB-1DD4-4DF4-93CE-8C1601AC276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Per TNO Benefit-Cost Analysis Worksheet (page 4) </t>
      </text>
    </comment>
    <comment ref="D8" authorId="1" shapeId="0" xr:uid="{6F797B5B-27E8-4D7A-B2D7-EF176864CD19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TNO Benefit-Cost Analysis Worksheet (page 2)</t>
      </text>
    </comment>
    <comment ref="E16" authorId="2" shapeId="0" xr:uid="{2DFF3211-AEEF-45D4-8553-DD328DE0ED66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TNO Benefit-Cost Analysis Worksheet (page 4) and applying 40% of residential incentives to LMI customers, consistent with TNO's Supplementary Response submitted on May 8, 2025</t>
      </text>
    </comment>
    <comment ref="G28" authorId="3" shapeId="0" xr:uid="{7A6B5638-B610-46F4-A416-A64E6E314B2A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TNO Benefit-Cost Analysis Worksheet (page 2)</t>
      </text>
    </comment>
    <comment ref="I28" authorId="4" shapeId="0" xr:uid="{C58A1A34-FC51-4B92-A227-740A2541558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Per TNO Benefit-Cost Analysis Worksheet (page 2) </t>
      </text>
    </comment>
    <comment ref="C59" authorId="5" shapeId="0" xr:uid="{D1463293-DCC0-4814-8BAC-613EF6B1E6EC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base energy charge rate shown below is the rate for the first block of energy (where applicable).</t>
      </text>
    </comment>
  </commentList>
</comments>
</file>

<file path=xl/sharedStrings.xml><?xml version="1.0" encoding="utf-8"?>
<sst xmlns="http://schemas.openxmlformats.org/spreadsheetml/2006/main" count="312" uniqueCount="97">
  <si>
    <t>RIM (ENO)</t>
  </si>
  <si>
    <t>UCT (ENO)</t>
  </si>
  <si>
    <t>ENO Cost-Effectiveness Test Result</t>
  </si>
  <si>
    <t>RIM (TNO/AAE)</t>
  </si>
  <si>
    <t>UCT (TNO/AAE)</t>
  </si>
  <si>
    <t>TNO Cost-Effectiveness Test Result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</si>
  <si>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</si>
  <si>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</si>
  <si>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</si>
  <si>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</si>
  <si>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</si>
  <si>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</si>
  <si>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</si>
  <si>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</si>
  <si>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</si>
  <si>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</si>
  <si>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</si>
  <si>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</si>
  <si>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</si>
  <si>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</si>
  <si>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Vendor</t>
  </si>
  <si>
    <t>Program</t>
  </si>
  <si>
    <t>Eligible Customers</t>
  </si>
  <si>
    <t>Year 0</t>
  </si>
  <si>
    <t xml:space="preserve">Year 1 </t>
  </si>
  <si>
    <t>BESS Retrofit</t>
  </si>
  <si>
    <t>Residential (LMI)</t>
  </si>
  <si>
    <t xml:space="preserve">Residential </t>
  </si>
  <si>
    <t xml:space="preserve">BESS New Installation </t>
  </si>
  <si>
    <t xml:space="preserve">BESS New Installation  </t>
  </si>
  <si>
    <t>Existing Pilot</t>
  </si>
  <si>
    <t>Residential</t>
  </si>
  <si>
    <t>Commercial</t>
  </si>
  <si>
    <t>TOTAL</t>
  </si>
  <si>
    <t>TOTAL (All customer classes)</t>
  </si>
  <si>
    <t xml:space="preserve"> </t>
  </si>
  <si>
    <t>Projected Costs</t>
  </si>
  <si>
    <t xml:space="preserve">Annual Upfront Incentive Costs </t>
  </si>
  <si>
    <t>Reccuring Energy Smart Incentives</t>
  </si>
  <si>
    <t>Program Customer Incentives</t>
  </si>
  <si>
    <t>Customer Incentives</t>
  </si>
  <si>
    <t>Upfront</t>
  </si>
  <si>
    <t>Unit</t>
  </si>
  <si>
    <t>Per kWh (capped at 13.5 kWh)</t>
  </si>
  <si>
    <t>MISO Inputs</t>
  </si>
  <si>
    <t>Season</t>
  </si>
  <si>
    <t>Summer</t>
  </si>
  <si>
    <t>Fall</t>
  </si>
  <si>
    <t>Winter</t>
  </si>
  <si>
    <t>Spring</t>
  </si>
  <si>
    <t>Average</t>
  </si>
  <si>
    <t>Transmission line loss rate</t>
  </si>
  <si>
    <t>Source: MISO PY 2025-2026 EES Transmission Losses</t>
  </si>
  <si>
    <t>Annual kWh per kW Enrolled</t>
  </si>
  <si>
    <t>Financial Inputs</t>
  </si>
  <si>
    <t>Benchmark Return on Ratebase (WACC - After Tax)</t>
  </si>
  <si>
    <t>Energy charges for eligible rate schedules:</t>
  </si>
  <si>
    <t>All kWh</t>
  </si>
  <si>
    <t>FRP Adjustment</t>
  </si>
  <si>
    <t>RES-25</t>
  </si>
  <si>
    <t>BESS Residential</t>
  </si>
  <si>
    <t>BESS Residential (LMI)</t>
  </si>
  <si>
    <t xml:space="preserve">RES-25 </t>
  </si>
  <si>
    <t>SE-25</t>
  </si>
  <si>
    <t>LE-25</t>
  </si>
  <si>
    <t>Pay-for-Performance Incentives</t>
  </si>
  <si>
    <t>Pay-for-Performance</t>
  </si>
  <si>
    <t>Per kW of Deliverable Capacity</t>
  </si>
  <si>
    <t>BESS Community</t>
  </si>
  <si>
    <t>Community/Non Res.</t>
  </si>
  <si>
    <t>Community/Non-Res.</t>
  </si>
  <si>
    <t>Distribution Line Losses</t>
  </si>
  <si>
    <t>Based on assumption that up to 60 events per year at 2 hours per event may be called</t>
  </si>
  <si>
    <t>$125 Per kW (capped at $600 per year)</t>
  </si>
  <si>
    <t>$125 Per kW (capped at $1800 per year)</t>
  </si>
  <si>
    <t>Per kW-year</t>
  </si>
  <si>
    <t>Participation Rate</t>
  </si>
  <si>
    <t>Projected MW-years Accredited/Registered with MISO (based on demand reduction capability without ZRC gross-ups)</t>
  </si>
  <si>
    <t>"Deliverable Capacity" (MW; Cumulative)</t>
  </si>
  <si>
    <t>Avg "BESS Energy" per Site</t>
  </si>
  <si>
    <t>Installed kwh per Site</t>
  </si>
  <si>
    <t>Proposed Battery Installations and Capacity</t>
  </si>
  <si>
    <t>Average installed kWh</t>
  </si>
  <si>
    <t>Source: Energy Smart 2024 Cost-benefit analysis</t>
  </si>
  <si>
    <t>Source: ENO FRP TY 23</t>
  </si>
  <si>
    <t xml:space="preserve">Source: MISO Final obligations for LSEs using RBDC Opt Out provisions for PY 2025 -2026 </t>
  </si>
  <si>
    <t>N/A</t>
  </si>
  <si>
    <t>Ongoing Incentive Cap</t>
  </si>
  <si>
    <t>Upfront Incentive</t>
  </si>
  <si>
    <t>Upfront Incentive Unit</t>
  </si>
  <si>
    <t>Ongoing Incentives</t>
  </si>
  <si>
    <t>Installed kWh per Site</t>
  </si>
  <si>
    <t>MISO Planning Reserve Margin (UCAP)</t>
  </si>
  <si>
    <t>Number of Battery Systems 
(Cumulative)</t>
  </si>
  <si>
    <t>Projected Installed MWh of Battery Capacity Enrolled (Cumulative)</t>
  </si>
  <si>
    <t>Projected Installed MWh of Battery Capacity Enrolled (Cumulative; also referred to as BESS Energy in TNO filing)</t>
  </si>
  <si>
    <t>FRP Adjustment (as of May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</si>
</sst>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General_)"/>
    <numFmt numFmtId="166" formatCode="0.00_)"/>
    <numFmt numFmtId="167" formatCode="_(* #,##0_);_(* \(#,##0\);_(* &quot;-&quot;??_);_(@_)"/>
    <numFmt numFmtId="169" formatCode="0.0000%"/>
    <numFmt numFmtId="170" formatCode="0.00000"/>
    <numFmt numFmtId="171" formatCode="&quot;$&quot;#,##0"/>
    <numFmt numFmtId="172" formatCode="_(* #,##0.000_);_(* \(#,##0.000\);_(* &quot;-&quot;??_);_(@_)"/>
    <numFmt numFmtId="173" formatCode="_(&quot;$&quot;* #,##0_);_(&quot;$&quot;* \(#,##0\);_(&quot;$&quot;* &quot;-&quot;??_);_(@_)"/>
    <numFmt numFmtId="174" formatCode="_(* #,##0.0_);_(* \(#,##0.0\);_(* &quot;-&quot;??_);_(@_)"/>
    <numFmt numFmtId="175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urier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2"/>
      <color rgb="FFFF0000"/>
      <name val="Times New Roman"/>
      <family val="1"/>
    </font>
    <font>
      <sz val="10"/>
      <name val="Arial"/>
      <family val="2"/>
    </font>
    <font>
      <b/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</borders>
  <cellStyleXfs count="14">
    <xf numFmtId="0" fontId="0" fillId="0" borderId="0"/>
    <xf numFmtId="165" fontId="3" fillId="0" borderId="0"/>
    <xf numFmtId="9" fontId="4" fillId="0" borderId="0" applyFont="0" applyFill="0" applyBorder="0" applyAlignment="0" applyProtection="0"/>
    <xf numFmtId="166" fontId="3" fillId="0" borderId="0"/>
    <xf numFmtId="9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15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horizontal="right"/>
    </xf>
    <xf numFmtId="0" fontId="0" fillId="0" borderId="0" xfId="0" applyNumberFormat="1"/>
    <xf numFmtId="0" fontId="6" fillId="0" borderId="1" xfId="0" applyFont="1" applyBorder="1" applyAlignment="1">
      <alignment horizontal="center"/>
    </xf>
    <xf numFmtId="0" fontId="0" fillId="0" borderId="0" xfId="0"/>
    <xf numFmtId="0" fontId="9" fillId="0" borderId="0" xfId="0" applyFont="1" applyAlignment="1">
      <alignment horizontal="left" vertical="center"/>
    </xf>
    <xf numFmtId="0" fontId="2" fillId="0" borderId="0" xfId="0" applyFont="1"/>
    <xf numFmtId="0" fontId="11" fillId="3" borderId="0" xfId="0" applyFont="1" applyFill="1" applyAlignment="1">
      <alignment horizontal="right"/>
    </xf>
    <xf numFmtId="43" fontId="5" fillId="3" borderId="0" xfId="0" applyNumberFormat="1" applyFont="1" applyFill="1"/>
    <xf numFmtId="0" fontId="0" fillId="0" borderId="0" xfId="0" applyFill="1"/>
    <xf numFmtId="0" fontId="2" fillId="6" borderId="0" xfId="0" applyFont="1" applyFill="1"/>
    <xf numFmtId="0" fontId="0" fillId="4" borderId="0" xfId="0" applyFill="1"/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167" fontId="0" fillId="0" borderId="3" xfId="0" applyNumberFormat="1" applyBorder="1"/>
    <xf numFmtId="0" fontId="0" fillId="0" borderId="6" xfId="0" applyBorder="1" applyAlignment="1">
      <alignment horizontal="center"/>
    </xf>
    <xf numFmtId="167" fontId="2" fillId="0" borderId="8" xfId="0" applyNumberFormat="1" applyFont="1" applyBorder="1"/>
    <xf numFmtId="167" fontId="2" fillId="0" borderId="9" xfId="0" applyNumberFormat="1" applyFont="1" applyBorder="1"/>
    <xf numFmtId="167" fontId="2" fillId="0" borderId="10" xfId="0" applyNumberFormat="1" applyFont="1" applyBorder="1"/>
    <xf numFmtId="42" fontId="0" fillId="0" borderId="6" xfId="0" applyNumberFormat="1" applyBorder="1"/>
    <xf numFmtId="0" fontId="0" fillId="0" borderId="4" xfId="0" applyBorder="1" applyAlignment="1">
      <alignment horizontal="center"/>
    </xf>
    <xf numFmtId="42" fontId="0" fillId="0" borderId="3" xfId="0" applyNumberFormat="1" applyBorder="1"/>
    <xf numFmtId="42" fontId="0" fillId="0" borderId="4" xfId="0" applyNumberFormat="1" applyBorder="1"/>
    <xf numFmtId="42" fontId="2" fillId="0" borderId="8" xfId="0" applyNumberFormat="1" applyFont="1" applyBorder="1"/>
    <xf numFmtId="42" fontId="2" fillId="0" borderId="9" xfId="0" applyNumberFormat="1" applyFont="1" applyBorder="1"/>
    <xf numFmtId="0" fontId="0" fillId="6" borderId="0" xfId="0" applyFill="1"/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10" fontId="0" fillId="0" borderId="0" xfId="0" applyNumberFormat="1"/>
    <xf numFmtId="10" fontId="0" fillId="0" borderId="0" xfId="0" applyNumberFormat="1" applyFill="1"/>
    <xf numFmtId="0" fontId="2" fillId="0" borderId="0" xfId="0" applyFont="1" applyFill="1" applyBorder="1"/>
    <xf numFmtId="10" fontId="2" fillId="0" borderId="0" xfId="0" applyNumberFormat="1" applyFont="1"/>
    <xf numFmtId="0" fontId="0" fillId="0" borderId="0" xfId="0" applyBorder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9" fontId="5" fillId="0" borderId="0" xfId="4" applyNumberFormat="1" applyFont="1" applyFill="1" applyBorder="1" applyAlignment="1" applyProtection="1">
      <alignment horizontal="right"/>
    </xf>
    <xf numFmtId="170" fontId="0" fillId="0" borderId="0" xfId="0" applyNumberFormat="1" applyFill="1" applyBorder="1" applyAlignment="1">
      <alignment horizontal="center"/>
    </xf>
    <xf numFmtId="169" fontId="1" fillId="0" borderId="0" xfId="0" applyNumberFormat="1" applyFont="1" applyFill="1"/>
    <xf numFmtId="0" fontId="12" fillId="0" borderId="0" xfId="0" applyFont="1"/>
    <xf numFmtId="0" fontId="12" fillId="0" borderId="7" xfId="0" applyFont="1" applyBorder="1"/>
    <xf numFmtId="0" fontId="17" fillId="0" borderId="0" xfId="0" applyFont="1"/>
    <xf numFmtId="6" fontId="17" fillId="0" borderId="0" xfId="0" applyNumberFormat="1" applyFont="1"/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8" fontId="17" fillId="0" borderId="0" xfId="0" applyNumberFormat="1" applyFont="1"/>
    <xf numFmtId="0" fontId="12" fillId="0" borderId="0" xfId="0" applyFont="1" applyBorder="1"/>
    <xf numFmtId="167" fontId="0" fillId="0" borderId="4" xfId="0" applyNumberFormat="1" applyBorder="1"/>
    <xf numFmtId="42" fontId="0" fillId="0" borderId="0" xfId="0" applyNumberFormat="1" applyBorder="1"/>
    <xf numFmtId="3" fontId="12" fillId="0" borderId="0" xfId="0" applyNumberFormat="1" applyFont="1" applyFill="1" applyBorder="1"/>
    <xf numFmtId="0" fontId="0" fillId="0" borderId="0" xfId="0" applyAlignment="1">
      <alignment horizontal="center"/>
    </xf>
    <xf numFmtId="172" fontId="0" fillId="0" borderId="0" xfId="0" applyNumberFormat="1"/>
    <xf numFmtId="4" fontId="12" fillId="0" borderId="6" xfId="0" applyNumberFormat="1" applyFont="1" applyFill="1" applyBorder="1"/>
    <xf numFmtId="167" fontId="0" fillId="0" borderId="5" xfId="0" applyNumberFormat="1" applyBorder="1"/>
    <xf numFmtId="42" fontId="0" fillId="0" borderId="5" xfId="0" applyNumberFormat="1" applyBorder="1"/>
    <xf numFmtId="42" fontId="0" fillId="0" borderId="7" xfId="0" applyNumberFormat="1" applyBorder="1"/>
    <xf numFmtId="42" fontId="2" fillId="0" borderId="10" xfId="0" applyNumberFormat="1" applyFont="1" applyBorder="1"/>
    <xf numFmtId="0" fontId="2" fillId="0" borderId="20" xfId="0" applyFont="1" applyBorder="1" applyAlignment="1">
      <alignment horizontal="center"/>
    </xf>
    <xf numFmtId="3" fontId="12" fillId="0" borderId="7" xfId="0" applyNumberFormat="1" applyFont="1" applyFill="1" applyBorder="1"/>
    <xf numFmtId="0" fontId="2" fillId="0" borderId="21" xfId="0" applyFont="1" applyBorder="1" applyAlignment="1">
      <alignment horizontal="center"/>
    </xf>
    <xf numFmtId="3" fontId="0" fillId="0" borderId="6" xfId="0" applyNumberFormat="1" applyBorder="1"/>
    <xf numFmtId="3" fontId="0" fillId="0" borderId="0" xfId="0" applyNumberFormat="1" applyBorder="1"/>
    <xf numFmtId="3" fontId="0" fillId="0" borderId="7" xfId="0" applyNumberFormat="1" applyBorder="1"/>
    <xf numFmtId="4" fontId="12" fillId="0" borderId="0" xfId="0" applyNumberFormat="1" applyFont="1" applyFill="1" applyBorder="1"/>
    <xf numFmtId="4" fontId="12" fillId="0" borderId="7" xfId="0" applyNumberFormat="1" applyFont="1" applyFill="1" applyBorder="1"/>
    <xf numFmtId="10" fontId="2" fillId="0" borderId="0" xfId="0" applyNumberFormat="1" applyFont="1" applyFill="1"/>
    <xf numFmtId="0" fontId="0" fillId="0" borderId="0" xfId="0" applyFill="1" applyAlignment="1">
      <alignment wrapText="1"/>
    </xf>
    <xf numFmtId="49" fontId="12" fillId="0" borderId="0" xfId="0" applyNumberFormat="1" applyFont="1" applyAlignment="1">
      <alignment wrapText="1"/>
    </xf>
    <xf numFmtId="1" fontId="0" fillId="0" borderId="0" xfId="0" applyNumberFormat="1" applyBorder="1"/>
    <xf numFmtId="4" fontId="0" fillId="0" borderId="0" xfId="0" applyNumberFormat="1" applyBorder="1"/>
    <xf numFmtId="4" fontId="0" fillId="0" borderId="6" xfId="0" applyNumberFormat="1" applyBorder="1"/>
    <xf numFmtId="4" fontId="0" fillId="0" borderId="7" xfId="0" applyNumberFormat="1" applyBorder="1"/>
    <xf numFmtId="1" fontId="0" fillId="0" borderId="7" xfId="0" applyNumberFormat="1" applyBorder="1"/>
    <xf numFmtId="173" fontId="0" fillId="0" borderId="6" xfId="5" applyNumberFormat="1" applyFont="1" applyBorder="1"/>
    <xf numFmtId="173" fontId="12" fillId="0" borderId="0" xfId="0" applyNumberFormat="1" applyFont="1" applyBorder="1"/>
    <xf numFmtId="173" fontId="12" fillId="0" borderId="7" xfId="0" applyNumberFormat="1" applyFont="1" applyBorder="1"/>
    <xf numFmtId="173" fontId="12" fillId="0" borderId="0" xfId="0" applyNumberFormat="1" applyFont="1" applyFill="1" applyBorder="1"/>
    <xf numFmtId="173" fontId="12" fillId="0" borderId="7" xfId="0" applyNumberFormat="1" applyFont="1" applyFill="1" applyBorder="1"/>
    <xf numFmtId="44" fontId="0" fillId="0" borderId="8" xfId="0" applyNumberFormat="1" applyBorder="1"/>
    <xf numFmtId="44" fontId="0" fillId="0" borderId="9" xfId="0" applyNumberFormat="1" applyBorder="1"/>
    <xf numFmtId="44" fontId="0" fillId="0" borderId="10" xfId="0" applyNumberFormat="1" applyBorder="1"/>
    <xf numFmtId="173" fontId="12" fillId="0" borderId="6" xfId="0" applyNumberFormat="1" applyFont="1" applyFill="1" applyBorder="1"/>
    <xf numFmtId="4" fontId="12" fillId="0" borderId="0" xfId="0" applyNumberFormat="1" applyFont="1" applyFill="1"/>
    <xf numFmtId="173" fontId="0" fillId="0" borderId="0" xfId="0" applyNumberFormat="1"/>
    <xf numFmtId="0" fontId="0" fillId="0" borderId="0" xfId="0" applyFill="1" applyAlignment="1">
      <alignment horizontal="center"/>
    </xf>
    <xf numFmtId="3" fontId="12" fillId="0" borderId="9" xfId="0" applyNumberFormat="1" applyFont="1" applyFill="1" applyBorder="1"/>
    <xf numFmtId="3" fontId="12" fillId="0" borderId="10" xfId="0" applyNumberFormat="1" applyFont="1" applyFill="1" applyBorder="1"/>
    <xf numFmtId="3" fontId="12" fillId="0" borderId="6" xfId="0" applyNumberFormat="1" applyFont="1" applyFill="1" applyBorder="1"/>
    <xf numFmtId="44" fontId="0" fillId="0" borderId="0" xfId="9" applyFont="1" applyFill="1"/>
    <xf numFmtId="44" fontId="0" fillId="0" borderId="0" xfId="0" applyNumberFormat="1"/>
    <xf numFmtId="173" fontId="12" fillId="0" borderId="8" xfId="0" applyNumberFormat="1" applyFont="1" applyFill="1" applyBorder="1"/>
    <xf numFmtId="173" fontId="12" fillId="0" borderId="9" xfId="0" applyNumberFormat="1" applyFont="1" applyFill="1" applyBorder="1"/>
    <xf numFmtId="173" fontId="12" fillId="0" borderId="10" xfId="0" applyNumberFormat="1" applyFont="1" applyFill="1" applyBorder="1"/>
    <xf numFmtId="174" fontId="0" fillId="0" borderId="3" xfId="0" applyNumberFormat="1" applyBorder="1"/>
    <xf numFmtId="174" fontId="0" fillId="0" borderId="4" xfId="0" applyNumberFormat="1" applyBorder="1"/>
    <xf numFmtId="174" fontId="0" fillId="0" borderId="5" xfId="0" applyNumberFormat="1" applyBorder="1"/>
    <xf numFmtId="4" fontId="0" fillId="0" borderId="6" xfId="0" applyNumberFormat="1" applyFill="1" applyBorder="1"/>
    <xf numFmtId="4" fontId="0" fillId="0" borderId="0" xfId="0" applyNumberFormat="1" applyFill="1" applyBorder="1"/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/>
    <xf numFmtId="171" fontId="0" fillId="0" borderId="0" xfId="9" applyNumberFormat="1" applyFont="1"/>
    <xf numFmtId="9" fontId="12" fillId="0" borderId="0" xfId="13" applyFont="1" applyFill="1" applyBorder="1"/>
    <xf numFmtId="9" fontId="12" fillId="0" borderId="6" xfId="13" applyFont="1" applyFill="1" applyBorder="1"/>
    <xf numFmtId="9" fontId="12" fillId="0" borderId="7" xfId="13" applyFont="1" applyFill="1" applyBorder="1"/>
    <xf numFmtId="3" fontId="12" fillId="0" borderId="8" xfId="0" applyNumberFormat="1" applyFont="1" applyFill="1" applyBorder="1"/>
    <xf numFmtId="4" fontId="12" fillId="0" borderId="9" xfId="0" applyNumberFormat="1" applyFont="1" applyFill="1" applyBorder="1"/>
    <xf numFmtId="0" fontId="0" fillId="0" borderId="9" xfId="0" applyBorder="1"/>
    <xf numFmtId="0" fontId="0" fillId="0" borderId="10" xfId="0" applyBorder="1"/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73" fontId="0" fillId="0" borderId="0" xfId="5" applyNumberFormat="1" applyFont="1" applyBorder="1"/>
    <xf numFmtId="0" fontId="2" fillId="0" borderId="22" xfId="0" applyFont="1" applyFill="1" applyBorder="1" applyAlignment="1">
      <alignment horizontal="center"/>
    </xf>
    <xf numFmtId="175" fontId="0" fillId="0" borderId="0" xfId="0" applyNumberFormat="1" applyBorder="1"/>
    <xf numFmtId="175" fontId="0" fillId="0" borderId="6" xfId="0" applyNumberFormat="1" applyBorder="1"/>
    <xf numFmtId="175" fontId="0" fillId="0" borderId="7" xfId="0" applyNumberFormat="1" applyBorder="1"/>
    <xf numFmtId="0" fontId="0" fillId="0" borderId="0" xfId="0" applyFill="1" applyBorder="1" applyAlignment="1">
      <alignment horizontal="right"/>
    </xf>
    <xf numFmtId="169" fontId="0" fillId="0" borderId="0" xfId="0" applyNumberFormat="1" applyFill="1" applyBorder="1"/>
    <xf numFmtId="0" fontId="2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2" fillId="8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" fillId="10" borderId="2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wrapText="1"/>
    </xf>
    <xf numFmtId="0" fontId="2" fillId="7" borderId="19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</cellXfs>
  <cellStyles count="14">
    <cellStyle name="Comma 2" xfId="5" xr:uid="{2DFBA65F-D0CF-4A8E-BFCC-AFC87B12FDAD}"/>
    <cellStyle name="Comma 3" xfId="8" xr:uid="{F359C820-327E-48E8-9973-1F4A9752CB73}"/>
    <cellStyle name="Currency" xfId="9" builtinId="4"/>
    <cellStyle name="Normal" xfId="0" builtinId="0"/>
    <cellStyle name="Normal 2" xfId="1" xr:uid="{EDF21C87-62F6-4A5F-B5BC-58A4EA172737}"/>
    <cellStyle name="Normal 3" xfId="3" xr:uid="{76A64BAC-1C5C-4C48-9B9C-81599BF0C39F}"/>
    <cellStyle name="Normal 3 2" xfId="10" xr:uid="{E36CE2F4-25BE-4697-83F3-B93A03ED54EE}"/>
    <cellStyle name="Normal 4" xfId="7" xr:uid="{F90E3F80-A750-41B1-820E-842221DA4483}"/>
    <cellStyle name="Normal 5" xfId="11" xr:uid="{80E65D90-77E9-42F2-B042-08CB2C8BA9F6}"/>
    <cellStyle name="Percent" xfId="13" builtinId="5"/>
    <cellStyle name="Percent 2" xfId="4" xr:uid="{F5C43071-9B93-4200-999D-27075DBF3340}"/>
    <cellStyle name="Percent 2 2" xfId="6" xr:uid="{7A866DBD-6399-4051-92D7-3198F6CD5D53}"/>
    <cellStyle name="Percent 3" xfId="12" xr:uid="{27635BD4-15F3-4A58-98F3-ECA0B16B2B2D}"/>
    <cellStyle name="Percent 4" xfId="2" xr:uid="{E7273A21-8D9B-44F6-BAE9-589062F6A569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microsoft.com/office/2017/10/relationships/person" Target="persons/perso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schmid\AppData\Local\Microsoft\Windows\INetCache\Content.Outlook\XFHL5C63\BP25%20(YE2024)%20ELL%20Avoided%20Capacity%20Price%20Curve%20(Hydrogen)%20250226%20-%20w%20fuel%20demand%20(002).xlsx" TargetMode="External"/><Relationship Id="rId1" Type="http://schemas.openxmlformats.org/officeDocument/2006/relationships/externalLinkPath" Target="/Users/tschmid/AppData/Local/Microsoft/Windows/INetCache/Content.Outlook/XFHL5C63/BP25%20(YE2024)%20ELL%20Avoided%20Capacity%20Price%20Curve%20(Hydrogen)%20250226%20-%20w%20fuel%20demand%20(00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r_web.ar.entergy.com/EMI%20Rates%20for%20Webpage%202006/Budget%20Projections%20through%202007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schmid\AppData\Local\Microsoft\Windows\INetCache\Content.Outlook\XFHL5C63\BP25%20(YE2024)%20ELL%20Avoided%20Capacity%20Price%20Curve%20(Hydrogen)%20250226%20(002).xlsx" TargetMode="External"/><Relationship Id="rId1" Type="http://schemas.openxmlformats.org/officeDocument/2006/relationships/externalLinkPath" Target="/Users/tschmid/AppData/Local/Microsoft/Windows/INetCache/Content.Outlook/XFHL5C63/BP25%20(YE2024)%20ELL%20Avoided%20Capacity%20Price%20Curve%20(Hydrogen)%20250226%20(002)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ntergy.sharepoint.com/sites/RateAdministration/ProjectDocuments/ELL/ELL%20Billing%20Itemizations%20&amp;%20Specialized%20Comparisons/ELL%20Bill%20Itemizations.xlsx" TargetMode="External"/><Relationship Id="rId1" Type="http://schemas.openxmlformats.org/officeDocument/2006/relationships/externalLinkPath" Target="https://entergy.sharepoint.com/sites/RateAdministration/ProjectDocuments/ELL/ELL%20Billing%20Itemizations%20&amp;%20Specialized%20Comparisons/ELL%20Bill%20Itemization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o2nc\SPSHARE\OATT\12-06\COC%202006%20all%20compani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o2nc\SPSHARE\UTI\RS_1971_Financial_Studies\Forecasting\Avoided%20Capacity%20Costs\2019%20BP19U%20Assumptions\Rev%20Reqs\EAI%20ELL%20Rev%20Req%20Mod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o2nc\SPSHARE\UTI\RS_2245_RFP\EAI\2019%20EAI%20Renewable\Models\Al-Nahhas\2019%20EAL%20RFP%20Al-Nahhas%2019042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o2nc\SPSHARE\UTI\RS_1971_Financial_Studies\Forecasting\Avoided%20Capacity%20Costs\2019%20BP19U%20Assumptions\Summary%20Model\Avoided%20Capacity%20Cost%20Curves%20BP19U%201903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UTI\RS_1971_Financial_Studies\Forecasting\MISO%20South%20Capacity%20Price\BP25\Deterministic%20Forecast\Model\MISO%20PRA%20Excel%20Engine\MISO%20PRA%20Excel%20Engine%20v3-10-25.xlsm" TargetMode="External"/><Relationship Id="rId1" Type="http://schemas.openxmlformats.org/officeDocument/2006/relationships/externalLinkPath" Target="file:///J:\UTI\RS_1971_Financial_Studies\Forecasting\MISO%20South%20Capacity%20Price\BP25\Deterministic%20Forecast\Model\MISO%20PRA%20Excel%20Engine\MISO%20PRA%20Excel%20Engine%20v3-10-2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tergy.sharepoint.com/sites/RateAdministration/ProjectDocuments/TEST/ELL/ELL%20Bill%20Itemization/ELL%20Rate%20Comparison%20-%20BCP%20&amp;%20Legacy%20Rat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ssumptions"/>
      <sheetName val="Capacity Curves - Hydrogen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ription"/>
      <sheetName val="Inputs"/>
      <sheetName val="ALGS Summary"/>
      <sheetName val="LGS (C-Rate) Summary"/>
      <sheetName val="HLF-Rate Summary"/>
      <sheetName val="IGS (B-Rate) Summary"/>
      <sheetName val="GS-Rate Summary"/>
      <sheetName val="Old Rates"/>
      <sheetName val="2006"/>
      <sheetName val="20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ssumptions"/>
      <sheetName val="Capacity Curves - Hydrogen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okups"/>
      <sheetName val="Riders-L"/>
      <sheetName val="RS-RATE"/>
      <sheetName val="MMRA-RATE"/>
      <sheetName val="GS-RATE"/>
      <sheetName val="GS with Rider C"/>
      <sheetName val="GS with Rider D"/>
      <sheetName val="GS with EDR"/>
      <sheetName val="GS with Rider G6"/>
      <sheetName val="LGS-RATE"/>
      <sheetName val="LGS with EDR"/>
      <sheetName val="LIS-RATE"/>
      <sheetName val="LIS with EDR"/>
      <sheetName val="LIPS-RATE"/>
      <sheetName val="LIPS with EDR"/>
      <sheetName val="LIPS-with Lights"/>
      <sheetName val="LLHLFPS"/>
      <sheetName val="QFSS"/>
      <sheetName val="MP-RATE"/>
      <sheetName val="Lighting"/>
      <sheetName val="Traffic"/>
      <sheetName val="WHSH-RATE"/>
      <sheetName val="Rates-L"/>
      <sheetName val="LMP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OC1206"/>
      <sheetName val="GCOC1206"/>
      <sheetName val="MCOC1206"/>
      <sheetName val="NCOC1206"/>
      <sheetName val="LCOC1206"/>
      <sheetName val="Module1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er Guide"/>
      <sheetName val="Change Log"/>
      <sheetName val="Assumptions &amp; Methodolgy"/>
      <sheetName val="Evaluation Inputs--&gt;"/>
      <sheetName val="Build_Operating"/>
      <sheetName val="Additional Inputs"/>
      <sheetName val="Fuel"/>
      <sheetName val="Emissions"/>
      <sheetName val="Prod Savings Input"/>
      <sheetName val="Financing"/>
      <sheetName val="Work Sheet"/>
      <sheetName val="Capital Cost Projection"/>
      <sheetName val="Calculations--&gt;"/>
      <sheetName val="Rev Req - Unit 1"/>
      <sheetName val="Rev Req - Unit 2"/>
      <sheetName val="Bkdep"/>
      <sheetName val="Tax Depreciation"/>
      <sheetName val="Tax Depreciation Rates"/>
      <sheetName val="Rev Req - Transmission 1"/>
      <sheetName val="Rev Req - Transmission 2"/>
      <sheetName val="Trans_Bkdep"/>
      <sheetName val="Outputs--&gt;"/>
      <sheetName val="Net Benefit"/>
      <sheetName val="Busbar"/>
      <sheetName val="Sculpted Pmts"/>
      <sheetName val="PV-FV Factors"/>
      <sheetName val="IAP Section--&gt;"/>
      <sheetName val="IAP Inputs"/>
      <sheetName val="IAP Calculations"/>
      <sheetName val="IAP-1"/>
      <sheetName val="IAP-2"/>
      <sheetName val="IAP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Summary"/>
      <sheetName val="Economic Report"/>
      <sheetName val="Assumptions"/>
      <sheetName val="Net Benefit Calculations"/>
      <sheetName val="VSC Phase 1"/>
      <sheetName val="VSC Phase 2"/>
      <sheetName val="Property Tax and Insurance"/>
      <sheetName val="Lease Paymen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Sendout Sheet"/>
      <sheetName val="Assumptions"/>
      <sheetName val="Capacity Curves"/>
      <sheetName val="Calc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526_Param"/>
      <sheetName val="2526_RBDC"/>
      <sheetName val="2425_Supply"/>
      <sheetName val="Share of Capacity"/>
      <sheetName val="Share of Demand"/>
      <sheetName val="LCR &amp; Residual"/>
      <sheetName val="Step 1a (Reg)"/>
      <sheetName val="Step 1b (Sys)"/>
      <sheetName val="Step 2"/>
      <sheetName val="Discrete Supply"/>
      <sheetName val="ETR SP"/>
      <sheetName val="ExETR South SP"/>
      <sheetName val="North Supply Plan"/>
      <sheetName val="Resource Balance"/>
      <sheetName val="DLOL 28-29 Impact"/>
      <sheetName val="SAC Reallocation"/>
      <sheetName val="Net Changes"/>
      <sheetName val="Future Planning Years"/>
      <sheetName val="Active"/>
      <sheetName val="Summary"/>
      <sheetName val="Market_Sens"/>
      <sheetName val="Stochastic_Si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ription"/>
      <sheetName val="Lookups"/>
      <sheetName val="Main Input"/>
      <sheetName val="Sheet1"/>
      <sheetName val="INPUT-G"/>
      <sheetName val="Inputs-L"/>
      <sheetName val="GS"/>
      <sheetName val="Comparison Summary"/>
      <sheetName val="Comparison Detail"/>
      <sheetName val="Comparison Detail-Overall"/>
      <sheetName val="Comparison"/>
      <sheetName val="Comparison - no LIPS"/>
      <sheetName val="Comparison with LEDR"/>
      <sheetName val="Comparison with LEDR - no LIPS"/>
      <sheetName val="Comp with LEDR &amp; LIS Rider 3"/>
      <sheetName val="Comparison with MMGS"/>
      <sheetName val="Comparison with LLHLFPS"/>
      <sheetName val="Comparison with LLHLFPS &amp; LAIPS"/>
      <sheetName val="Savings Analysis"/>
      <sheetName val="Comparison with Riders D &amp; E"/>
      <sheetName val="Comparison with MP"/>
      <sheetName val="Riders-L"/>
      <sheetName val="Riders-G"/>
      <sheetName val="GS-G"/>
      <sheetName val="GS-TOD-G"/>
      <sheetName val="SGS-G"/>
      <sheetName val="LPS-G"/>
      <sheetName val="HLFS-G"/>
      <sheetName val="WPS-G"/>
      <sheetName val="LEDR CREDITS-G"/>
      <sheetName val="GS-L"/>
      <sheetName val="GS with Rider L"/>
      <sheetName val="GS with Rider D"/>
      <sheetName val="LGS-L"/>
      <sheetName val="LIS-L"/>
      <sheetName val="LIPS-L"/>
      <sheetName val="Rates-L"/>
      <sheetName val="RATES-G"/>
      <sheetName val="FUELADJ-G"/>
      <sheetName val="LGS"/>
      <sheetName val="namedcells"/>
      <sheetName val="LGS with Rider E"/>
      <sheetName val="MMGS"/>
      <sheetName val="MP"/>
      <sheetName val="LIS"/>
      <sheetName val="LIS &amp; Rider 3"/>
      <sheetName val="LIPS"/>
      <sheetName val="EOPF"/>
      <sheetName val="LLHLFPS"/>
      <sheetName val="LAIPS"/>
      <sheetName val="GS Bill"/>
      <sheetName val="GS with LEDR Bill"/>
      <sheetName val="LGS Bill"/>
      <sheetName val="LGS with LEDR Bill"/>
      <sheetName val="LIS Bill"/>
      <sheetName val="LIS with LEDR Bill"/>
      <sheetName val="LIPS Bill"/>
      <sheetName val="LIPS with LEDR Bill"/>
      <sheetName val="LLHLFPS Bi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Ingram, Elizabeth" id="{1E8AC802-78BE-48F5-9C89-72612F27DDFF}" userId="S::eingram@entergy.com::a79b5cce-b933-4b35-a6c9-c7673646f6ae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66" dT="2025-05-28T20:21:29.61" personId="{1E8AC802-78BE-48F5-9C89-72612F27DDFF}" id="{1568A46E-CB16-4F29-82F5-15CCA1BBED29}">
    <text>The base energy charge rate shown below is the rate for the first block of energy (where applicable).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2" dT="2025-05-28T16:41:40.95" personId="{1E8AC802-78BE-48F5-9C89-72612F27DDFF}" id="{3F56F6BB-1DD4-4DF4-93CE-8C1601AC276A}">
    <text xml:space="preserve">Per TNO Benefit-Cost Analysis Worksheet (page 4) </text>
  </threadedComment>
  <threadedComment ref="D8" dT="2025-05-29T22:28:16.68" personId="{1E8AC802-78BE-48F5-9C89-72612F27DDFF}" id="{6F797B5B-27E8-4D7A-B2D7-EF176864CD19}">
    <text>Per TNO Benefit-Cost Analysis Worksheet (page 2)</text>
  </threadedComment>
  <threadedComment ref="E16" dT="2025-05-28T16:40:30.93" personId="{1E8AC802-78BE-48F5-9C89-72612F27DDFF}" id="{2DFF3211-AEEF-45D4-8553-DD328DE0ED66}">
    <text>Per TNO Benefit-Cost Analysis Worksheet (page 4) and applying 40% of residential incentives to LMI customers, consistent with TNO's Supplementary Response submitted on May 8, 2025</text>
  </threadedComment>
  <threadedComment ref="G28" dT="2025-05-28T16:38:55.53" personId="{1E8AC802-78BE-48F5-9C89-72612F27DDFF}" id="{7A6B5638-B610-46F4-A416-A64E6E314B2A}">
    <text>Per TNO Benefit-Cost Analysis Worksheet (page 2)</text>
  </threadedComment>
  <threadedComment ref="I28" dT="2025-05-28T16:47:20.49" personId="{1E8AC802-78BE-48F5-9C89-72612F27DDFF}" id="{C58A1A34-FC51-4B92-A227-740A2541558C}">
    <text xml:space="preserve">Per TNO Benefit-Cost Analysis Worksheet (page 2) </text>
  </threadedComment>
  <threadedComment ref="C59" dT="2025-05-28T20:21:15.01" personId="{1E8AC802-78BE-48F5-9C89-72612F27DDFF}" id="{D1463293-DCC0-4814-8BAC-613EF6B1E6EC}">
    <text>The base energy charge rate shown below is the rate for the first block of energy (where applicable).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B024-B141-4CE9-BDFD-27051DA8EAAF}">
  <sheetPr codeName="Sheet1"/>
  <dimension ref="A1:I7"/>
  <sheetViews>
    <sheetView tabSelected="1" workbookViewId="0">
      <selection sqref="A1:B1"/>
    </sheetView>
  </sheetViews>
  <sheetFormatPr defaultRowHeight="14.5" x14ac:dyDescent="0.35"/>
  <cols>
    <col min="1" max="1" width="41.453125" customWidth="1"/>
    <col min="2" max="2" width="29.26953125" customWidth="1"/>
    <col min="3" max="3" width="27.54296875" customWidth="1"/>
  </cols>
  <sheetData>
    <row r="1" spans="1:9" ht="18.75" customHeight="1" x14ac:dyDescent="0.35">
      <c r="A1" s="126"/>
      <c r="B1" s="126"/>
      <c r="C1" s="4"/>
      <c r="D1" s="4"/>
      <c r="E1" s="4"/>
      <c r="F1" s="4"/>
      <c r="G1" s="4"/>
      <c r="H1" s="4"/>
      <c r="I1" s="4"/>
    </row>
    <row r="2" spans="1:9" ht="18.5" x14ac:dyDescent="0.45">
      <c r="A2" s="4"/>
      <c r="B2" s="3" t="s">
        <v>0</v>
      </c>
      <c r="C2" s="3" t="s">
        <v>1</v>
      </c>
      <c r="D2" s="4"/>
      <c r="E2" s="4"/>
      <c r="F2" s="4"/>
      <c r="G2" s="4"/>
      <c r="H2" s="4"/>
      <c r="I2" s="4"/>
    </row>
    <row r="3" spans="1:9" ht="18.5" x14ac:dyDescent="0.45">
      <c r="A3" s="7" t="s">
        <v>2</v>
      </c>
      <c r="B3" s="8">
        <v>0.49661645243435654</v>
      </c>
      <c r="C3" s="8">
        <v>0.52948981605966661</v>
      </c>
      <c r="D3" s="9"/>
      <c r="E3" s="9"/>
      <c r="F3" s="9"/>
      <c r="G3" s="9"/>
      <c r="H3" s="9"/>
      <c r="I3" s="9"/>
    </row>
    <row r="5" spans="1:9" ht="18.5" x14ac:dyDescent="0.45">
      <c r="A5" s="4"/>
      <c r="B5" s="3" t="s">
        <v>3</v>
      </c>
      <c r="C5" s="3" t="s">
        <v>4</v>
      </c>
      <c r="D5" s="4"/>
      <c r="E5" s="4"/>
      <c r="F5" s="4"/>
      <c r="G5" s="4"/>
      <c r="H5" s="4"/>
      <c r="I5" s="4"/>
    </row>
    <row r="6" spans="1:9" ht="18.5" x14ac:dyDescent="0.45">
      <c r="A6" s="7" t="s">
        <v>5</v>
      </c>
      <c r="B6" s="8">
        <v>0.38571760780191722</v>
      </c>
      <c r="C6" s="8">
        <v>0.40711385878594664</v>
      </c>
      <c r="D6" s="4"/>
      <c r="E6" s="4"/>
      <c r="F6" s="4"/>
      <c r="G6" s="4"/>
      <c r="H6" s="4"/>
      <c r="I6" s="4"/>
    </row>
    <row r="7" spans="1:9" ht="15" x14ac:dyDescent="0.35">
      <c r="A7" s="5"/>
      <c r="B7" s="4"/>
      <c r="C7" s="4"/>
      <c r="D7" s="4"/>
      <c r="E7" s="4"/>
      <c r="F7" s="4"/>
      <c r="G7" s="4"/>
      <c r="H7" s="4"/>
      <c r="I7" s="4"/>
    </row>
  </sheetData>
  <mergeCells count="1">
    <mergeCell ref="A1:B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A2000-0BDC-4C77-9E5F-23DB621BB57D}">
  <sheetPr codeName="Sheet5"/>
  <dimension ref="A1:AK75"/>
  <sheetViews>
    <sheetView zoomScale="80" zoomScaleNormal="8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Z20" sqref="Z20"/>
    </sheetView>
  </sheetViews>
  <sheetFormatPr defaultRowHeight="14.5" x14ac:dyDescent="0.35"/>
  <cols>
    <col min="1" max="1" width="13.7265625" customWidth="1"/>
    <col min="2" max="2" width="31.7265625" customWidth="1"/>
    <col min="3" max="3" width="23.1796875" customWidth="1"/>
    <col min="4" max="4" width="28" customWidth="1"/>
    <col min="5" max="5" width="19.81640625" style="4" customWidth="1"/>
    <col min="6" max="6" width="27" customWidth="1"/>
    <col min="7" max="7" width="18.54296875" customWidth="1"/>
    <col min="8" max="8" width="21.81640625" customWidth="1"/>
    <col min="9" max="9" width="34.7265625" bestFit="1" customWidth="1"/>
    <col min="10" max="10" width="21.54296875" customWidth="1"/>
    <col min="11" max="11" width="15.453125" customWidth="1"/>
    <col min="12" max="12" width="15.7265625" customWidth="1"/>
    <col min="13" max="14" width="16" bestFit="1" customWidth="1"/>
    <col min="15" max="22" width="16.7265625" bestFit="1" customWidth="1"/>
    <col min="23" max="24" width="16" bestFit="1" customWidth="1"/>
    <col min="25" max="25" width="15.26953125" bestFit="1" customWidth="1"/>
    <col min="26" max="38" width="12.453125" bestFit="1" customWidth="1"/>
  </cols>
  <sheetData>
    <row r="1" spans="1:37" s="9" customFormat="1" ht="36.5" thickBot="1" x14ac:dyDescent="0.85">
      <c r="A1" s="138" t="s">
        <v>81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</row>
    <row r="2" spans="1:37" s="4" customFormat="1" ht="30.4" customHeight="1" thickBot="1" x14ac:dyDescent="0.4">
      <c r="D2" s="133" t="s">
        <v>93</v>
      </c>
      <c r="E2" s="134"/>
      <c r="F2" s="134"/>
      <c r="G2" s="134"/>
      <c r="H2" s="134"/>
      <c r="I2" s="135"/>
      <c r="J2" s="144" t="s">
        <v>94</v>
      </c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27" t="s">
        <v>77</v>
      </c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9"/>
    </row>
    <row r="3" spans="1:37" s="4" customFormat="1" ht="15.75" customHeight="1" thickBot="1" x14ac:dyDescent="0.4">
      <c r="B3" s="12" t="s">
        <v>21</v>
      </c>
      <c r="C3" s="12" t="s">
        <v>22</v>
      </c>
      <c r="D3" s="14" t="s">
        <v>23</v>
      </c>
      <c r="E3" s="15" t="s">
        <v>24</v>
      </c>
      <c r="F3" s="15" t="s">
        <v>7</v>
      </c>
      <c r="G3" s="15" t="s">
        <v>8</v>
      </c>
      <c r="H3" s="15" t="s">
        <v>9</v>
      </c>
      <c r="I3" s="15" t="s">
        <v>10</v>
      </c>
      <c r="J3" s="115" t="s">
        <v>24</v>
      </c>
      <c r="K3" s="116" t="s">
        <v>7</v>
      </c>
      <c r="L3" s="116" t="s">
        <v>8</v>
      </c>
      <c r="M3" s="116" t="s">
        <v>9</v>
      </c>
      <c r="N3" s="116" t="s">
        <v>10</v>
      </c>
      <c r="O3" s="116" t="s">
        <v>11</v>
      </c>
      <c r="P3" s="116" t="s">
        <v>12</v>
      </c>
      <c r="Q3" s="116" t="s">
        <v>13</v>
      </c>
      <c r="R3" s="116" t="s">
        <v>14</v>
      </c>
      <c r="S3" s="116" t="s">
        <v>15</v>
      </c>
      <c r="T3" s="116" t="s">
        <v>16</v>
      </c>
      <c r="U3" s="116" t="s">
        <v>17</v>
      </c>
      <c r="V3" s="116" t="s">
        <v>18</v>
      </c>
      <c r="W3" s="117" t="s">
        <v>19</v>
      </c>
      <c r="X3" s="115" t="s">
        <v>6</v>
      </c>
      <c r="Y3" s="116" t="s">
        <v>7</v>
      </c>
      <c r="Z3" s="116" t="s">
        <v>8</v>
      </c>
      <c r="AA3" s="116" t="s">
        <v>9</v>
      </c>
      <c r="AB3" s="116" t="s">
        <v>10</v>
      </c>
      <c r="AC3" s="116" t="s">
        <v>11</v>
      </c>
      <c r="AD3" s="116" t="s">
        <v>12</v>
      </c>
      <c r="AE3" s="116" t="s">
        <v>13</v>
      </c>
      <c r="AF3" s="116" t="s">
        <v>14</v>
      </c>
      <c r="AG3" s="116" t="s">
        <v>15</v>
      </c>
      <c r="AH3" s="116" t="s">
        <v>16</v>
      </c>
      <c r="AI3" s="116" t="s">
        <v>17</v>
      </c>
      <c r="AJ3" s="116" t="s">
        <v>18</v>
      </c>
      <c r="AK3" s="117" t="s">
        <v>19</v>
      </c>
    </row>
    <row r="4" spans="1:37" s="4" customFormat="1" x14ac:dyDescent="0.35">
      <c r="B4" s="4" t="s">
        <v>25</v>
      </c>
      <c r="C4" s="4" t="s">
        <v>26</v>
      </c>
      <c r="D4" s="17"/>
      <c r="E4" s="55">
        <v>100</v>
      </c>
      <c r="F4" s="55">
        <f>$E$4+E4</f>
        <v>200</v>
      </c>
      <c r="G4" s="55">
        <f>$E$4+F4</f>
        <v>300</v>
      </c>
      <c r="H4" s="55">
        <f>$E$4+G4</f>
        <v>400</v>
      </c>
      <c r="I4" s="64">
        <f>$E$4+H4</f>
        <v>500</v>
      </c>
      <c r="J4" s="69">
        <f>$J33/1000*E4</f>
        <v>1.35</v>
      </c>
      <c r="K4" s="69">
        <f t="shared" ref="K4:N4" si="0">$J33/1000*F4</f>
        <v>2.7</v>
      </c>
      <c r="L4" s="69">
        <f t="shared" si="0"/>
        <v>4.05</v>
      </c>
      <c r="M4" s="69">
        <f t="shared" si="0"/>
        <v>5.4</v>
      </c>
      <c r="N4" s="69">
        <f t="shared" si="0"/>
        <v>6.75</v>
      </c>
      <c r="O4" s="69">
        <f>$N4</f>
        <v>6.75</v>
      </c>
      <c r="P4" s="69">
        <f t="shared" ref="P4:S4" si="1">$N4</f>
        <v>6.75</v>
      </c>
      <c r="Q4" s="69">
        <f t="shared" si="1"/>
        <v>6.75</v>
      </c>
      <c r="R4" s="69">
        <f t="shared" si="1"/>
        <v>6.75</v>
      </c>
      <c r="S4" s="69">
        <f t="shared" si="1"/>
        <v>6.75</v>
      </c>
      <c r="T4" s="69">
        <f>M4</f>
        <v>5.4</v>
      </c>
      <c r="U4" s="69">
        <f>L4</f>
        <v>4.05</v>
      </c>
      <c r="V4" s="69">
        <f>K4</f>
        <v>2.7</v>
      </c>
      <c r="W4" s="69">
        <f>J4</f>
        <v>1.35</v>
      </c>
      <c r="X4" s="58">
        <f>J4*0.8*25%</f>
        <v>0.27</v>
      </c>
      <c r="Y4" s="69">
        <f t="shared" ref="Y4:Y9" si="2">K4*0.8*25%</f>
        <v>0.54</v>
      </c>
      <c r="Z4" s="69">
        <f t="shared" ref="Z4:Z9" si="3">L4*0.8*25%</f>
        <v>0.81</v>
      </c>
      <c r="AA4" s="69">
        <f t="shared" ref="AA4:AA9" si="4">M4*0.8*25%</f>
        <v>1.08</v>
      </c>
      <c r="AB4" s="69">
        <f t="shared" ref="AB4:AB9" si="5">N4*0.8*25%</f>
        <v>1.35</v>
      </c>
      <c r="AC4" s="69">
        <f t="shared" ref="AC4:AC9" si="6">O4*0.8*25%</f>
        <v>1.35</v>
      </c>
      <c r="AD4" s="69">
        <f t="shared" ref="AD4:AD9" si="7">P4*0.8*25%</f>
        <v>1.35</v>
      </c>
      <c r="AE4" s="69">
        <f t="shared" ref="AE4:AE9" si="8">Q4*0.8*25%</f>
        <v>1.35</v>
      </c>
      <c r="AF4" s="69">
        <f t="shared" ref="AF4:AF9" si="9">R4*0.8*25%</f>
        <v>1.35</v>
      </c>
      <c r="AG4" s="69">
        <f t="shared" ref="AG4:AG9" si="10">S4*0.8*25%</f>
        <v>1.35</v>
      </c>
      <c r="AH4" s="69">
        <f t="shared" ref="AH4:AH9" si="11">T4*0.8*25%</f>
        <v>1.08</v>
      </c>
      <c r="AI4" s="69">
        <f t="shared" ref="AI4:AI9" si="12">U4*0.8*25%</f>
        <v>0.81</v>
      </c>
      <c r="AJ4" s="69">
        <f t="shared" ref="AJ4:AJ9" si="13">V4*0.8*25%</f>
        <v>0.54</v>
      </c>
      <c r="AK4" s="70">
        <f t="shared" ref="AK4:AK9" si="14">W4*0.8*25%</f>
        <v>0.27</v>
      </c>
    </row>
    <row r="5" spans="1:37" s="4" customFormat="1" x14ac:dyDescent="0.35">
      <c r="B5" s="4" t="s">
        <v>25</v>
      </c>
      <c r="C5" s="4" t="s">
        <v>27</v>
      </c>
      <c r="D5" s="17"/>
      <c r="E5" s="55">
        <v>400</v>
      </c>
      <c r="F5" s="55">
        <f>$E$5+E5</f>
        <v>800</v>
      </c>
      <c r="G5" s="55">
        <f>$E$5+F5</f>
        <v>1200</v>
      </c>
      <c r="H5" s="55">
        <f>$E$5+G5</f>
        <v>1600</v>
      </c>
      <c r="I5" s="64">
        <f>$E$5+H5</f>
        <v>2000</v>
      </c>
      <c r="J5" s="69">
        <f>$J34/1000*E5</f>
        <v>5.4</v>
      </c>
      <c r="K5" s="69">
        <f t="shared" ref="K5:N5" si="15">$J34/1000*F5</f>
        <v>10.8</v>
      </c>
      <c r="L5" s="69">
        <f t="shared" si="15"/>
        <v>16.2</v>
      </c>
      <c r="M5" s="69">
        <f t="shared" si="15"/>
        <v>21.6</v>
      </c>
      <c r="N5" s="69">
        <f t="shared" si="15"/>
        <v>27</v>
      </c>
      <c r="O5" s="69">
        <f t="shared" ref="O5:S9" si="16">$N5</f>
        <v>27</v>
      </c>
      <c r="P5" s="69">
        <f t="shared" si="16"/>
        <v>27</v>
      </c>
      <c r="Q5" s="69">
        <f t="shared" si="16"/>
        <v>27</v>
      </c>
      <c r="R5" s="69">
        <f t="shared" si="16"/>
        <v>27</v>
      </c>
      <c r="S5" s="69">
        <f t="shared" si="16"/>
        <v>27</v>
      </c>
      <c r="T5" s="69">
        <f t="shared" ref="T5:T7" si="17">M5</f>
        <v>21.6</v>
      </c>
      <c r="U5" s="69">
        <f t="shared" ref="U5:U7" si="18">L5</f>
        <v>16.2</v>
      </c>
      <c r="V5" s="69">
        <f t="shared" ref="V5:V7" si="19">K5</f>
        <v>10.8</v>
      </c>
      <c r="W5" s="69">
        <f t="shared" ref="W5:W7" si="20">J5</f>
        <v>5.4</v>
      </c>
      <c r="X5" s="58">
        <f t="shared" ref="X5:X9" si="21">J5*0.8*25%</f>
        <v>1.08</v>
      </c>
      <c r="Y5" s="69">
        <f t="shared" si="2"/>
        <v>2.16</v>
      </c>
      <c r="Z5" s="69">
        <f t="shared" si="3"/>
        <v>3.24</v>
      </c>
      <c r="AA5" s="69">
        <f t="shared" si="4"/>
        <v>4.32</v>
      </c>
      <c r="AB5" s="69">
        <f t="shared" si="5"/>
        <v>5.4</v>
      </c>
      <c r="AC5" s="69">
        <f t="shared" si="6"/>
        <v>5.4</v>
      </c>
      <c r="AD5" s="69">
        <f t="shared" si="7"/>
        <v>5.4</v>
      </c>
      <c r="AE5" s="69">
        <f t="shared" si="8"/>
        <v>5.4</v>
      </c>
      <c r="AF5" s="69">
        <f t="shared" si="9"/>
        <v>5.4</v>
      </c>
      <c r="AG5" s="69">
        <f t="shared" si="10"/>
        <v>5.4</v>
      </c>
      <c r="AH5" s="69">
        <f t="shared" si="11"/>
        <v>4.32</v>
      </c>
      <c r="AI5" s="69">
        <f t="shared" si="12"/>
        <v>3.24</v>
      </c>
      <c r="AJ5" s="69">
        <f t="shared" si="13"/>
        <v>2.16</v>
      </c>
      <c r="AK5" s="70">
        <f t="shared" si="14"/>
        <v>1.08</v>
      </c>
    </row>
    <row r="6" spans="1:37" s="4" customFormat="1" x14ac:dyDescent="0.35">
      <c r="B6" s="4" t="s">
        <v>28</v>
      </c>
      <c r="C6" s="4" t="s">
        <v>26</v>
      </c>
      <c r="D6" s="17"/>
      <c r="E6" s="55">
        <v>100</v>
      </c>
      <c r="F6" s="55">
        <f>$E$6+E6</f>
        <v>200</v>
      </c>
      <c r="G6" s="55">
        <f>$E$6+F6</f>
        <v>300</v>
      </c>
      <c r="H6" s="55">
        <f>$E$6+G6</f>
        <v>400</v>
      </c>
      <c r="I6" s="64">
        <f>$E$6+H6</f>
        <v>500</v>
      </c>
      <c r="J6" s="69">
        <f>$J35/1000*E6</f>
        <v>1.35</v>
      </c>
      <c r="K6" s="69">
        <f t="shared" ref="K6:N9" si="22">$J35/1000*F6</f>
        <v>2.7</v>
      </c>
      <c r="L6" s="69">
        <f t="shared" si="22"/>
        <v>4.05</v>
      </c>
      <c r="M6" s="69">
        <f t="shared" si="22"/>
        <v>5.4</v>
      </c>
      <c r="N6" s="69">
        <f t="shared" si="22"/>
        <v>6.75</v>
      </c>
      <c r="O6" s="69">
        <f t="shared" si="16"/>
        <v>6.75</v>
      </c>
      <c r="P6" s="69">
        <f t="shared" si="16"/>
        <v>6.75</v>
      </c>
      <c r="Q6" s="69">
        <f t="shared" si="16"/>
        <v>6.75</v>
      </c>
      <c r="R6" s="69">
        <f t="shared" si="16"/>
        <v>6.75</v>
      </c>
      <c r="S6" s="69">
        <f t="shared" si="16"/>
        <v>6.75</v>
      </c>
      <c r="T6" s="69">
        <f t="shared" si="17"/>
        <v>5.4</v>
      </c>
      <c r="U6" s="69">
        <f t="shared" si="18"/>
        <v>4.05</v>
      </c>
      <c r="V6" s="69">
        <f t="shared" si="19"/>
        <v>2.7</v>
      </c>
      <c r="W6" s="69">
        <f t="shared" si="20"/>
        <v>1.35</v>
      </c>
      <c r="X6" s="58">
        <f t="shared" si="21"/>
        <v>0.27</v>
      </c>
      <c r="Y6" s="69">
        <f t="shared" si="2"/>
        <v>0.54</v>
      </c>
      <c r="Z6" s="69">
        <f t="shared" si="3"/>
        <v>0.81</v>
      </c>
      <c r="AA6" s="69">
        <f t="shared" si="4"/>
        <v>1.08</v>
      </c>
      <c r="AB6" s="69">
        <f t="shared" si="5"/>
        <v>1.35</v>
      </c>
      <c r="AC6" s="69">
        <f t="shared" si="6"/>
        <v>1.35</v>
      </c>
      <c r="AD6" s="69">
        <f t="shared" si="7"/>
        <v>1.35</v>
      </c>
      <c r="AE6" s="69">
        <f t="shared" si="8"/>
        <v>1.35</v>
      </c>
      <c r="AF6" s="69">
        <f t="shared" si="9"/>
        <v>1.35</v>
      </c>
      <c r="AG6" s="69">
        <f t="shared" si="10"/>
        <v>1.35</v>
      </c>
      <c r="AH6" s="69">
        <f t="shared" si="11"/>
        <v>1.08</v>
      </c>
      <c r="AI6" s="69">
        <f t="shared" si="12"/>
        <v>0.81</v>
      </c>
      <c r="AJ6" s="69">
        <f t="shared" si="13"/>
        <v>0.54</v>
      </c>
      <c r="AK6" s="70">
        <f t="shared" si="14"/>
        <v>0.27</v>
      </c>
    </row>
    <row r="7" spans="1:37" s="4" customFormat="1" x14ac:dyDescent="0.35">
      <c r="B7" s="4" t="s">
        <v>29</v>
      </c>
      <c r="C7" s="4" t="s">
        <v>27</v>
      </c>
      <c r="D7" s="17"/>
      <c r="E7" s="55">
        <v>250</v>
      </c>
      <c r="F7" s="55">
        <f>$E$7+E7</f>
        <v>500</v>
      </c>
      <c r="G7" s="55">
        <f>$E$7+F7</f>
        <v>750</v>
      </c>
      <c r="H7" s="55">
        <f>$E$7+G7</f>
        <v>1000</v>
      </c>
      <c r="I7" s="64">
        <f>$E$7+H7</f>
        <v>1250</v>
      </c>
      <c r="J7" s="69">
        <f t="shared" ref="J7:J9" si="23">$J36/1000*E7</f>
        <v>3.375</v>
      </c>
      <c r="K7" s="69">
        <f t="shared" si="22"/>
        <v>6.75</v>
      </c>
      <c r="L7" s="69">
        <f t="shared" si="22"/>
        <v>10.125</v>
      </c>
      <c r="M7" s="69">
        <f t="shared" si="22"/>
        <v>13.5</v>
      </c>
      <c r="N7" s="69">
        <f t="shared" si="22"/>
        <v>16.875</v>
      </c>
      <c r="O7" s="69">
        <f t="shared" si="16"/>
        <v>16.875</v>
      </c>
      <c r="P7" s="69">
        <f t="shared" si="16"/>
        <v>16.875</v>
      </c>
      <c r="Q7" s="69">
        <f t="shared" si="16"/>
        <v>16.875</v>
      </c>
      <c r="R7" s="69">
        <f t="shared" si="16"/>
        <v>16.875</v>
      </c>
      <c r="S7" s="69">
        <f t="shared" si="16"/>
        <v>16.875</v>
      </c>
      <c r="T7" s="69">
        <f t="shared" si="17"/>
        <v>13.5</v>
      </c>
      <c r="U7" s="69">
        <f t="shared" si="18"/>
        <v>10.125</v>
      </c>
      <c r="V7" s="69">
        <f t="shared" si="19"/>
        <v>6.75</v>
      </c>
      <c r="W7" s="69">
        <f t="shared" si="20"/>
        <v>3.375</v>
      </c>
      <c r="X7" s="58">
        <f t="shared" si="21"/>
        <v>0.67500000000000004</v>
      </c>
      <c r="Y7" s="69">
        <f t="shared" si="2"/>
        <v>1.35</v>
      </c>
      <c r="Z7" s="69">
        <f t="shared" si="3"/>
        <v>2.0249999999999999</v>
      </c>
      <c r="AA7" s="69">
        <f t="shared" si="4"/>
        <v>2.7</v>
      </c>
      <c r="AB7" s="69">
        <f t="shared" si="5"/>
        <v>3.375</v>
      </c>
      <c r="AC7" s="69">
        <f t="shared" si="6"/>
        <v>3.375</v>
      </c>
      <c r="AD7" s="69">
        <f t="shared" si="7"/>
        <v>3.375</v>
      </c>
      <c r="AE7" s="69">
        <f t="shared" si="8"/>
        <v>3.375</v>
      </c>
      <c r="AF7" s="69">
        <f t="shared" si="9"/>
        <v>3.375</v>
      </c>
      <c r="AG7" s="69">
        <f t="shared" si="10"/>
        <v>3.375</v>
      </c>
      <c r="AH7" s="69">
        <f t="shared" si="11"/>
        <v>2.7</v>
      </c>
      <c r="AI7" s="69">
        <f t="shared" si="12"/>
        <v>2.0249999999999999</v>
      </c>
      <c r="AJ7" s="69">
        <f t="shared" si="13"/>
        <v>1.35</v>
      </c>
      <c r="AK7" s="70">
        <f t="shared" si="14"/>
        <v>0.67500000000000004</v>
      </c>
    </row>
    <row r="8" spans="1:37" s="4" customFormat="1" x14ac:dyDescent="0.35">
      <c r="B8" s="4" t="s">
        <v>30</v>
      </c>
      <c r="C8" s="33" t="s">
        <v>31</v>
      </c>
      <c r="D8" s="17">
        <v>85</v>
      </c>
      <c r="E8" s="55">
        <v>85</v>
      </c>
      <c r="F8" s="55">
        <v>85</v>
      </c>
      <c r="G8" s="55">
        <v>85</v>
      </c>
      <c r="H8" s="55">
        <v>85</v>
      </c>
      <c r="I8" s="64">
        <v>85</v>
      </c>
      <c r="J8" s="69">
        <f t="shared" si="23"/>
        <v>1.1475</v>
      </c>
      <c r="K8" s="69">
        <f t="shared" si="22"/>
        <v>1.1475</v>
      </c>
      <c r="L8" s="69">
        <f t="shared" si="22"/>
        <v>1.1475</v>
      </c>
      <c r="M8" s="69">
        <f t="shared" si="22"/>
        <v>1.1475</v>
      </c>
      <c r="N8" s="69">
        <f t="shared" si="22"/>
        <v>1.1475</v>
      </c>
      <c r="O8" s="69">
        <f t="shared" si="16"/>
        <v>1.1475</v>
      </c>
      <c r="P8" s="69">
        <f t="shared" si="16"/>
        <v>1.1475</v>
      </c>
      <c r="Q8" s="69">
        <f t="shared" si="16"/>
        <v>1.1475</v>
      </c>
      <c r="R8" s="69">
        <f t="shared" si="16"/>
        <v>1.1475</v>
      </c>
      <c r="S8" s="69">
        <f t="shared" si="16"/>
        <v>1.1475</v>
      </c>
      <c r="T8" s="69">
        <f>S8</f>
        <v>1.1475</v>
      </c>
      <c r="U8" s="69">
        <f t="shared" ref="U8:W8" si="24">T8</f>
        <v>1.1475</v>
      </c>
      <c r="V8" s="69">
        <f t="shared" si="24"/>
        <v>1.1475</v>
      </c>
      <c r="W8" s="69">
        <f t="shared" si="24"/>
        <v>1.1475</v>
      </c>
      <c r="X8" s="58">
        <f t="shared" si="21"/>
        <v>0.22950000000000001</v>
      </c>
      <c r="Y8" s="69">
        <f t="shared" si="2"/>
        <v>0.22950000000000001</v>
      </c>
      <c r="Z8" s="69">
        <f t="shared" si="3"/>
        <v>0.22950000000000001</v>
      </c>
      <c r="AA8" s="69">
        <f t="shared" si="4"/>
        <v>0.22950000000000001</v>
      </c>
      <c r="AB8" s="69">
        <f t="shared" si="5"/>
        <v>0.22950000000000001</v>
      </c>
      <c r="AC8" s="69">
        <f t="shared" si="6"/>
        <v>0.22950000000000001</v>
      </c>
      <c r="AD8" s="69">
        <f t="shared" si="7"/>
        <v>0.22950000000000001</v>
      </c>
      <c r="AE8" s="69">
        <f t="shared" si="8"/>
        <v>0.22950000000000001</v>
      </c>
      <c r="AF8" s="69">
        <f t="shared" si="9"/>
        <v>0.22950000000000001</v>
      </c>
      <c r="AG8" s="69">
        <f t="shared" si="10"/>
        <v>0.22950000000000001</v>
      </c>
      <c r="AH8" s="69">
        <f t="shared" si="11"/>
        <v>0.22950000000000001</v>
      </c>
      <c r="AI8" s="69">
        <f t="shared" si="12"/>
        <v>0.22950000000000001</v>
      </c>
      <c r="AJ8" s="69">
        <f t="shared" si="13"/>
        <v>0.22950000000000001</v>
      </c>
      <c r="AK8" s="70">
        <f t="shared" si="14"/>
        <v>0.22950000000000001</v>
      </c>
    </row>
    <row r="9" spans="1:37" s="4" customFormat="1" x14ac:dyDescent="0.35">
      <c r="B9" s="4" t="s">
        <v>30</v>
      </c>
      <c r="C9" s="33" t="s">
        <v>32</v>
      </c>
      <c r="D9" s="17">
        <v>15</v>
      </c>
      <c r="E9" s="55">
        <v>15</v>
      </c>
      <c r="F9" s="55">
        <v>15</v>
      </c>
      <c r="G9" s="55">
        <v>15</v>
      </c>
      <c r="H9" s="55">
        <v>15</v>
      </c>
      <c r="I9" s="64">
        <v>15</v>
      </c>
      <c r="J9" s="88">
        <f t="shared" si="23"/>
        <v>0.96</v>
      </c>
      <c r="K9" s="88">
        <f t="shared" si="22"/>
        <v>0.96</v>
      </c>
      <c r="L9" s="88">
        <f t="shared" si="22"/>
        <v>0.96</v>
      </c>
      <c r="M9" s="88">
        <f t="shared" si="22"/>
        <v>0.96</v>
      </c>
      <c r="N9" s="88">
        <f t="shared" si="22"/>
        <v>0.96</v>
      </c>
      <c r="O9" s="88">
        <f t="shared" si="16"/>
        <v>0.96</v>
      </c>
      <c r="P9" s="88">
        <f t="shared" si="16"/>
        <v>0.96</v>
      </c>
      <c r="Q9" s="88">
        <f t="shared" si="16"/>
        <v>0.96</v>
      </c>
      <c r="R9" s="88">
        <f t="shared" si="16"/>
        <v>0.96</v>
      </c>
      <c r="S9" s="88">
        <f t="shared" si="16"/>
        <v>0.96</v>
      </c>
      <c r="T9" s="88">
        <f>S9</f>
        <v>0.96</v>
      </c>
      <c r="U9" s="88">
        <f t="shared" ref="U9:W9" si="25">T9</f>
        <v>0.96</v>
      </c>
      <c r="V9" s="88">
        <f t="shared" si="25"/>
        <v>0.96</v>
      </c>
      <c r="W9" s="88">
        <f t="shared" si="25"/>
        <v>0.96</v>
      </c>
      <c r="X9" s="58">
        <f t="shared" si="21"/>
        <v>0.192</v>
      </c>
      <c r="Y9" s="69">
        <f t="shared" si="2"/>
        <v>0.192</v>
      </c>
      <c r="Z9" s="69">
        <f t="shared" si="3"/>
        <v>0.192</v>
      </c>
      <c r="AA9" s="69">
        <f t="shared" si="4"/>
        <v>0.192</v>
      </c>
      <c r="AB9" s="69">
        <f t="shared" si="5"/>
        <v>0.192</v>
      </c>
      <c r="AC9" s="69">
        <f t="shared" si="6"/>
        <v>0.192</v>
      </c>
      <c r="AD9" s="69">
        <f t="shared" si="7"/>
        <v>0.192</v>
      </c>
      <c r="AE9" s="69">
        <f t="shared" si="8"/>
        <v>0.192</v>
      </c>
      <c r="AF9" s="69">
        <f t="shared" si="9"/>
        <v>0.192</v>
      </c>
      <c r="AG9" s="69">
        <f t="shared" si="10"/>
        <v>0.192</v>
      </c>
      <c r="AH9" s="69">
        <f t="shared" si="11"/>
        <v>0.192</v>
      </c>
      <c r="AI9" s="69">
        <f t="shared" si="12"/>
        <v>0.192</v>
      </c>
      <c r="AJ9" s="69">
        <f t="shared" si="13"/>
        <v>0.192</v>
      </c>
      <c r="AK9" s="70">
        <f t="shared" si="14"/>
        <v>0.192</v>
      </c>
    </row>
    <row r="10" spans="1:37" s="4" customFormat="1" ht="15" thickBot="1" x14ac:dyDescent="0.4">
      <c r="D10" s="17"/>
      <c r="E10" s="52"/>
      <c r="F10" s="52"/>
      <c r="G10" s="52"/>
      <c r="H10" s="52"/>
      <c r="I10" s="46"/>
      <c r="J10" s="52"/>
      <c r="K10" s="52"/>
      <c r="L10" s="52"/>
      <c r="M10" s="52"/>
      <c r="N10" s="52"/>
      <c r="O10" s="39"/>
      <c r="P10" s="39"/>
      <c r="Q10" s="39"/>
      <c r="R10" s="39"/>
      <c r="S10" s="39"/>
      <c r="T10" s="39"/>
      <c r="U10" s="39"/>
      <c r="V10" s="39"/>
      <c r="W10" s="39"/>
      <c r="X10" s="17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18"/>
    </row>
    <row r="11" spans="1:37" s="4" customFormat="1" x14ac:dyDescent="0.35">
      <c r="B11" s="19" t="s">
        <v>33</v>
      </c>
      <c r="C11" s="20" t="s">
        <v>27</v>
      </c>
      <c r="D11" s="21">
        <f>SUM(D4:D8)</f>
        <v>85</v>
      </c>
      <c r="E11" s="53">
        <f t="shared" ref="E11:I11" si="26">SUM(E4:E8)</f>
        <v>935</v>
      </c>
      <c r="F11" s="53">
        <f t="shared" si="26"/>
        <v>1785</v>
      </c>
      <c r="G11" s="53">
        <f t="shared" si="26"/>
        <v>2635</v>
      </c>
      <c r="H11" s="53">
        <f t="shared" si="26"/>
        <v>3485</v>
      </c>
      <c r="I11" s="59">
        <f t="shared" si="26"/>
        <v>4335</v>
      </c>
      <c r="J11" s="53">
        <f>SUM(J4:J8)</f>
        <v>12.622499999999999</v>
      </c>
      <c r="K11" s="53">
        <f t="shared" ref="K11:W11" si="27">SUM(K4:K8)</f>
        <v>24.0975</v>
      </c>
      <c r="L11" s="53">
        <f t="shared" si="27"/>
        <v>35.572499999999998</v>
      </c>
      <c r="M11" s="53">
        <f t="shared" si="27"/>
        <v>47.047499999999999</v>
      </c>
      <c r="N11" s="53">
        <f t="shared" si="27"/>
        <v>58.522500000000001</v>
      </c>
      <c r="O11" s="53">
        <f t="shared" si="27"/>
        <v>58.522500000000001</v>
      </c>
      <c r="P11" s="53">
        <f t="shared" si="27"/>
        <v>58.522500000000001</v>
      </c>
      <c r="Q11" s="53">
        <f t="shared" si="27"/>
        <v>58.522500000000001</v>
      </c>
      <c r="R11" s="53">
        <f t="shared" si="27"/>
        <v>58.522500000000001</v>
      </c>
      <c r="S11" s="53">
        <f t="shared" si="27"/>
        <v>58.522500000000001</v>
      </c>
      <c r="T11" s="53">
        <f>SUM(T4:T8)</f>
        <v>47.047499999999999</v>
      </c>
      <c r="U11" s="53">
        <f t="shared" si="27"/>
        <v>35.572499999999998</v>
      </c>
      <c r="V11" s="53">
        <f t="shared" si="27"/>
        <v>24.0975</v>
      </c>
      <c r="W11" s="53">
        <f t="shared" si="27"/>
        <v>12.622499999999999</v>
      </c>
      <c r="X11" s="21">
        <f>SUM(X4:X8)</f>
        <v>2.5244999999999997</v>
      </c>
      <c r="Y11" s="53">
        <f t="shared" ref="Y11:AJ11" si="28">SUM(Y4:Y8)</f>
        <v>4.8194999999999997</v>
      </c>
      <c r="Z11" s="53">
        <f t="shared" si="28"/>
        <v>7.1145000000000014</v>
      </c>
      <c r="AA11" s="53">
        <f t="shared" si="28"/>
        <v>9.4094999999999995</v>
      </c>
      <c r="AB11" s="53">
        <f t="shared" si="28"/>
        <v>11.704499999999999</v>
      </c>
      <c r="AC11" s="53">
        <f t="shared" si="28"/>
        <v>11.704499999999999</v>
      </c>
      <c r="AD11" s="53">
        <f t="shared" si="28"/>
        <v>11.704499999999999</v>
      </c>
      <c r="AE11" s="53">
        <f t="shared" si="28"/>
        <v>11.704499999999999</v>
      </c>
      <c r="AF11" s="53">
        <f t="shared" si="28"/>
        <v>11.704499999999999</v>
      </c>
      <c r="AG11" s="53">
        <f t="shared" si="28"/>
        <v>11.704499999999999</v>
      </c>
      <c r="AH11" s="53">
        <f t="shared" si="28"/>
        <v>9.4094999999999995</v>
      </c>
      <c r="AI11" s="53">
        <f>SUM(AI4:AI8)</f>
        <v>7.1145000000000014</v>
      </c>
      <c r="AJ11" s="53">
        <f t="shared" si="28"/>
        <v>4.8194999999999997</v>
      </c>
      <c r="AK11" s="59">
        <f>SUM(AK4:AK8)</f>
        <v>2.5244999999999997</v>
      </c>
    </row>
    <row r="12" spans="1:37" s="4" customFormat="1" x14ac:dyDescent="0.35">
      <c r="B12" s="22" t="s">
        <v>33</v>
      </c>
      <c r="C12" s="39" t="s">
        <v>32</v>
      </c>
      <c r="D12" s="66">
        <f>D9</f>
        <v>15</v>
      </c>
      <c r="E12" s="67">
        <f t="shared" ref="E12:I12" si="29">E9</f>
        <v>15</v>
      </c>
      <c r="F12" s="67">
        <f t="shared" si="29"/>
        <v>15</v>
      </c>
      <c r="G12" s="67">
        <f t="shared" si="29"/>
        <v>15</v>
      </c>
      <c r="H12" s="67">
        <f t="shared" si="29"/>
        <v>15</v>
      </c>
      <c r="I12" s="68">
        <f t="shared" si="29"/>
        <v>15</v>
      </c>
      <c r="J12" s="67">
        <f>J9</f>
        <v>0.96</v>
      </c>
      <c r="K12" s="67">
        <f t="shared" ref="K12:W12" si="30">K9</f>
        <v>0.96</v>
      </c>
      <c r="L12" s="67">
        <f t="shared" si="30"/>
        <v>0.96</v>
      </c>
      <c r="M12" s="67">
        <f t="shared" si="30"/>
        <v>0.96</v>
      </c>
      <c r="N12" s="67">
        <f t="shared" si="30"/>
        <v>0.96</v>
      </c>
      <c r="O12" s="67">
        <f t="shared" si="30"/>
        <v>0.96</v>
      </c>
      <c r="P12" s="67">
        <f t="shared" si="30"/>
        <v>0.96</v>
      </c>
      <c r="Q12" s="67">
        <f t="shared" si="30"/>
        <v>0.96</v>
      </c>
      <c r="R12" s="67">
        <f t="shared" si="30"/>
        <v>0.96</v>
      </c>
      <c r="S12" s="67">
        <f t="shared" si="30"/>
        <v>0.96</v>
      </c>
      <c r="T12" s="67">
        <f>T9</f>
        <v>0.96</v>
      </c>
      <c r="U12" s="67">
        <f t="shared" si="30"/>
        <v>0.96</v>
      </c>
      <c r="V12" s="67">
        <f t="shared" si="30"/>
        <v>0.96</v>
      </c>
      <c r="W12" s="67">
        <f t="shared" si="30"/>
        <v>0.96</v>
      </c>
      <c r="X12" s="121">
        <f>X9</f>
        <v>0.192</v>
      </c>
      <c r="Y12" s="120">
        <f t="shared" ref="Y12:AK12" si="31">Y9</f>
        <v>0.192</v>
      </c>
      <c r="Z12" s="120">
        <f t="shared" si="31"/>
        <v>0.192</v>
      </c>
      <c r="AA12" s="120">
        <f t="shared" si="31"/>
        <v>0.192</v>
      </c>
      <c r="AB12" s="120">
        <f t="shared" si="31"/>
        <v>0.192</v>
      </c>
      <c r="AC12" s="120">
        <f t="shared" si="31"/>
        <v>0.192</v>
      </c>
      <c r="AD12" s="120">
        <f t="shared" si="31"/>
        <v>0.192</v>
      </c>
      <c r="AE12" s="120">
        <f t="shared" si="31"/>
        <v>0.192</v>
      </c>
      <c r="AF12" s="120">
        <f t="shared" si="31"/>
        <v>0.192</v>
      </c>
      <c r="AG12" s="120">
        <f t="shared" si="31"/>
        <v>0.192</v>
      </c>
      <c r="AH12" s="120">
        <f t="shared" si="31"/>
        <v>0.192</v>
      </c>
      <c r="AI12" s="120">
        <f t="shared" si="31"/>
        <v>0.192</v>
      </c>
      <c r="AJ12" s="120">
        <f t="shared" si="31"/>
        <v>0.192</v>
      </c>
      <c r="AK12" s="122">
        <f t="shared" si="31"/>
        <v>0.192</v>
      </c>
    </row>
    <row r="13" spans="1:37" s="4" customFormat="1" ht="15" thickBot="1" x14ac:dyDescent="0.4">
      <c r="B13" s="140" t="s">
        <v>34</v>
      </c>
      <c r="C13" s="140"/>
      <c r="D13" s="23">
        <f>D11+D12</f>
        <v>100</v>
      </c>
      <c r="E13" s="24">
        <f>E11+E12</f>
        <v>950</v>
      </c>
      <c r="F13" s="24">
        <f t="shared" ref="F13:I13" si="32">F11+F12</f>
        <v>1800</v>
      </c>
      <c r="G13" s="24">
        <f t="shared" si="32"/>
        <v>2650</v>
      </c>
      <c r="H13" s="24">
        <f t="shared" si="32"/>
        <v>3500</v>
      </c>
      <c r="I13" s="25">
        <f t="shared" si="32"/>
        <v>4350</v>
      </c>
      <c r="J13" s="24">
        <f t="shared" ref="J13:N13" si="33">J11+J12</f>
        <v>13.5825</v>
      </c>
      <c r="K13" s="24">
        <f t="shared" si="33"/>
        <v>25.057500000000001</v>
      </c>
      <c r="L13" s="24">
        <f t="shared" si="33"/>
        <v>36.532499999999999</v>
      </c>
      <c r="M13" s="24">
        <f t="shared" si="33"/>
        <v>48.0075</v>
      </c>
      <c r="N13" s="24">
        <f t="shared" si="33"/>
        <v>59.482500000000002</v>
      </c>
      <c r="O13" s="24">
        <f t="shared" ref="O13:W13" si="34">O11+O12</f>
        <v>59.482500000000002</v>
      </c>
      <c r="P13" s="24">
        <f t="shared" si="34"/>
        <v>59.482500000000002</v>
      </c>
      <c r="Q13" s="24">
        <f t="shared" si="34"/>
        <v>59.482500000000002</v>
      </c>
      <c r="R13" s="24">
        <f t="shared" si="34"/>
        <v>59.482500000000002</v>
      </c>
      <c r="S13" s="24">
        <f t="shared" si="34"/>
        <v>59.482500000000002</v>
      </c>
      <c r="T13" s="24">
        <f t="shared" si="34"/>
        <v>48.0075</v>
      </c>
      <c r="U13" s="24">
        <f t="shared" si="34"/>
        <v>36.532499999999999</v>
      </c>
      <c r="V13" s="24">
        <f t="shared" si="34"/>
        <v>25.057500000000001</v>
      </c>
      <c r="W13" s="24">
        <f t="shared" si="34"/>
        <v>13.5825</v>
      </c>
      <c r="X13" s="23">
        <f t="shared" ref="X13:AK13" si="35">X11+X12</f>
        <v>2.7164999999999999</v>
      </c>
      <c r="Y13" s="24">
        <f t="shared" si="35"/>
        <v>5.0114999999999998</v>
      </c>
      <c r="Z13" s="24">
        <f t="shared" si="35"/>
        <v>7.3065000000000015</v>
      </c>
      <c r="AA13" s="24">
        <f t="shared" si="35"/>
        <v>9.6014999999999997</v>
      </c>
      <c r="AB13" s="24">
        <f t="shared" si="35"/>
        <v>11.8965</v>
      </c>
      <c r="AC13" s="24">
        <f t="shared" si="35"/>
        <v>11.8965</v>
      </c>
      <c r="AD13" s="24">
        <f t="shared" si="35"/>
        <v>11.8965</v>
      </c>
      <c r="AE13" s="24">
        <f t="shared" si="35"/>
        <v>11.8965</v>
      </c>
      <c r="AF13" s="24">
        <f t="shared" si="35"/>
        <v>11.8965</v>
      </c>
      <c r="AG13" s="24">
        <f t="shared" si="35"/>
        <v>11.8965</v>
      </c>
      <c r="AH13" s="24">
        <f t="shared" si="35"/>
        <v>9.6014999999999997</v>
      </c>
      <c r="AI13" s="24">
        <f t="shared" si="35"/>
        <v>7.3065000000000015</v>
      </c>
      <c r="AJ13" s="24">
        <f t="shared" si="35"/>
        <v>5.0114999999999998</v>
      </c>
      <c r="AK13" s="25">
        <f t="shared" si="35"/>
        <v>2.7164999999999999</v>
      </c>
    </row>
    <row r="14" spans="1:37" s="11" customFormat="1" x14ac:dyDescent="0.35"/>
    <row r="15" spans="1:37" s="9" customFormat="1" x14ac:dyDescent="0.35">
      <c r="O15" s="9" t="s">
        <v>35</v>
      </c>
    </row>
    <row r="16" spans="1:37" s="9" customFormat="1" ht="36.5" thickBot="1" x14ac:dyDescent="0.85">
      <c r="A16" s="138" t="s">
        <v>36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4"/>
      <c r="V16" s="4"/>
      <c r="W16" s="4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 s="4" customFormat="1" ht="30.4" customHeight="1" thickBot="1" x14ac:dyDescent="0.4">
      <c r="E17" s="141" t="s">
        <v>37</v>
      </c>
      <c r="F17" s="142"/>
      <c r="G17" s="142"/>
      <c r="H17" s="142"/>
      <c r="I17" s="143"/>
      <c r="J17" s="130" t="s">
        <v>38</v>
      </c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2"/>
    </row>
    <row r="18" spans="1:37" s="4" customFormat="1" x14ac:dyDescent="0.35">
      <c r="B18" s="12" t="s">
        <v>21</v>
      </c>
      <c r="C18" s="12" t="s">
        <v>22</v>
      </c>
      <c r="D18" s="34"/>
      <c r="E18" s="15" t="s">
        <v>24</v>
      </c>
      <c r="F18" s="15" t="s">
        <v>7</v>
      </c>
      <c r="G18" s="15" t="s">
        <v>8</v>
      </c>
      <c r="H18" s="15" t="s">
        <v>9</v>
      </c>
      <c r="I18" s="16" t="s">
        <v>10</v>
      </c>
      <c r="J18" s="63" t="s">
        <v>6</v>
      </c>
      <c r="K18" s="16" t="s">
        <v>7</v>
      </c>
      <c r="L18" s="16" t="s">
        <v>8</v>
      </c>
      <c r="M18" s="16" t="s">
        <v>9</v>
      </c>
      <c r="N18" s="16" t="s">
        <v>10</v>
      </c>
      <c r="O18" s="16" t="s">
        <v>11</v>
      </c>
      <c r="P18" s="16" t="s">
        <v>12</v>
      </c>
      <c r="Q18" s="16" t="s">
        <v>13</v>
      </c>
      <c r="R18" s="16" t="s">
        <v>14</v>
      </c>
      <c r="S18" s="16" t="s">
        <v>15</v>
      </c>
      <c r="T18" s="16" t="s">
        <v>16</v>
      </c>
      <c r="U18" s="16" t="s">
        <v>17</v>
      </c>
      <c r="V18" s="16" t="s">
        <v>18</v>
      </c>
      <c r="W18" s="16" t="s">
        <v>19</v>
      </c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</row>
    <row r="19" spans="1:37" s="4" customFormat="1" x14ac:dyDescent="0.35">
      <c r="B19" s="4" t="s">
        <v>25</v>
      </c>
      <c r="C19" s="4" t="s">
        <v>26</v>
      </c>
      <c r="D19" s="39"/>
      <c r="E19" s="118">
        <f>E4*$E33*$J33</f>
        <v>540000</v>
      </c>
      <c r="F19" s="118">
        <f>(F4-E4)*$E33*$J33</f>
        <v>540000</v>
      </c>
      <c r="G19" s="118">
        <f t="shared" ref="G19:I19" si="36">(G4-F4)*$E33*$J33</f>
        <v>540000</v>
      </c>
      <c r="H19" s="118">
        <f t="shared" si="36"/>
        <v>540000</v>
      </c>
      <c r="I19" s="118">
        <f t="shared" si="36"/>
        <v>540000</v>
      </c>
      <c r="J19" s="79">
        <f>E4*$H$33</f>
        <v>60000</v>
      </c>
      <c r="K19" s="80">
        <f>F4*$H$33</f>
        <v>120000</v>
      </c>
      <c r="L19" s="80">
        <f>G4*$H$33</f>
        <v>180000</v>
      </c>
      <c r="M19" s="80">
        <f>H4*$H$33</f>
        <v>240000</v>
      </c>
      <c r="N19" s="80">
        <f>I4*$H$33</f>
        <v>300000</v>
      </c>
      <c r="O19" s="80">
        <f>$I$4*$H$33</f>
        <v>300000</v>
      </c>
      <c r="P19" s="80">
        <f>$I$4*$H$33</f>
        <v>300000</v>
      </c>
      <c r="Q19" s="80">
        <f>$I$4*$H$33</f>
        <v>300000</v>
      </c>
      <c r="R19" s="80">
        <f>$I$4*$H$33</f>
        <v>300000</v>
      </c>
      <c r="S19" s="80">
        <f>$I$4*$H$33</f>
        <v>300000</v>
      </c>
      <c r="T19" s="80">
        <f>H4*$H$33</f>
        <v>240000</v>
      </c>
      <c r="U19" s="80">
        <f>G4*$H$33</f>
        <v>180000</v>
      </c>
      <c r="V19" s="80">
        <f>F4*$H$33</f>
        <v>120000</v>
      </c>
      <c r="W19" s="81">
        <f>E4*$H$33</f>
        <v>60000</v>
      </c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1:37" s="4" customFormat="1" x14ac:dyDescent="0.35">
      <c r="B20" s="4" t="s">
        <v>25</v>
      </c>
      <c r="C20" s="4" t="s">
        <v>27</v>
      </c>
      <c r="D20" s="39"/>
      <c r="E20" s="118">
        <f t="shared" ref="E20:E22" si="37">E5*$E34*$J34</f>
        <v>810000</v>
      </c>
      <c r="F20" s="118">
        <f t="shared" ref="F20:I22" si="38">(F5-E5)*$E34*$J34</f>
        <v>810000</v>
      </c>
      <c r="G20" s="118">
        <f t="shared" si="38"/>
        <v>810000</v>
      </c>
      <c r="H20" s="118">
        <f t="shared" si="38"/>
        <v>810000</v>
      </c>
      <c r="I20" s="118">
        <f t="shared" si="38"/>
        <v>810000</v>
      </c>
      <c r="J20" s="79">
        <f>E5*$H$34</f>
        <v>240000</v>
      </c>
      <c r="K20" s="80">
        <f>F5*$H$34</f>
        <v>480000</v>
      </c>
      <c r="L20" s="80">
        <f>G5*$H$34</f>
        <v>720000</v>
      </c>
      <c r="M20" s="80">
        <f>H5*$H$34</f>
        <v>960000</v>
      </c>
      <c r="N20" s="80">
        <f>I5*$H$34</f>
        <v>1200000</v>
      </c>
      <c r="O20" s="80">
        <f>$I$5*$H$34</f>
        <v>1200000</v>
      </c>
      <c r="P20" s="80">
        <f>$I$5*$H$34</f>
        <v>1200000</v>
      </c>
      <c r="Q20" s="80">
        <f>$I$5*$H$34</f>
        <v>1200000</v>
      </c>
      <c r="R20" s="80">
        <f>$I$5*$H$34</f>
        <v>1200000</v>
      </c>
      <c r="S20" s="80">
        <f>$I$5*$H$34</f>
        <v>1200000</v>
      </c>
      <c r="T20" s="80">
        <f>H5*$H$34</f>
        <v>960000</v>
      </c>
      <c r="U20" s="80">
        <f>G5*$H$34</f>
        <v>720000</v>
      </c>
      <c r="V20" s="80">
        <f>F5*$H$34</f>
        <v>480000</v>
      </c>
      <c r="W20" s="81">
        <f>E5*$H$34</f>
        <v>240000</v>
      </c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1:37" s="4" customFormat="1" x14ac:dyDescent="0.35">
      <c r="B21" s="4" t="s">
        <v>28</v>
      </c>
      <c r="C21" s="4" t="s">
        <v>26</v>
      </c>
      <c r="D21" s="39"/>
      <c r="E21" s="118">
        <f t="shared" si="37"/>
        <v>236250</v>
      </c>
      <c r="F21" s="118">
        <f t="shared" si="38"/>
        <v>236250</v>
      </c>
      <c r="G21" s="118">
        <f t="shared" si="38"/>
        <v>236250</v>
      </c>
      <c r="H21" s="118">
        <f t="shared" si="38"/>
        <v>236250</v>
      </c>
      <c r="I21" s="118">
        <f t="shared" si="38"/>
        <v>236250</v>
      </c>
      <c r="J21" s="79">
        <f>E6*$H$35</f>
        <v>60000</v>
      </c>
      <c r="K21" s="80">
        <f>F6*$H$35</f>
        <v>120000</v>
      </c>
      <c r="L21" s="80">
        <f>G6*$H$35</f>
        <v>180000</v>
      </c>
      <c r="M21" s="80">
        <f>H6*$H$35</f>
        <v>240000</v>
      </c>
      <c r="N21" s="80">
        <f>I6*$H$35</f>
        <v>300000</v>
      </c>
      <c r="O21" s="80">
        <f>$I$6*$H$35</f>
        <v>300000</v>
      </c>
      <c r="P21" s="80">
        <f>$I$6*$H$35</f>
        <v>300000</v>
      </c>
      <c r="Q21" s="80">
        <f>$I$6*$H$35</f>
        <v>300000</v>
      </c>
      <c r="R21" s="80">
        <f>$I$6*$H$35</f>
        <v>300000</v>
      </c>
      <c r="S21" s="80">
        <f>$I$6*$H$35</f>
        <v>300000</v>
      </c>
      <c r="T21" s="80">
        <f>H6*$H$35</f>
        <v>240000</v>
      </c>
      <c r="U21" s="80">
        <f>G6*$H$35</f>
        <v>180000</v>
      </c>
      <c r="V21" s="80">
        <f>F6*$H$35</f>
        <v>120000</v>
      </c>
      <c r="W21" s="81">
        <f>E6*$H$35</f>
        <v>60000</v>
      </c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1:37" s="4" customFormat="1" x14ac:dyDescent="0.35">
      <c r="B22" s="4" t="s">
        <v>29</v>
      </c>
      <c r="C22" s="4" t="s">
        <v>27</v>
      </c>
      <c r="E22" s="118">
        <f t="shared" si="37"/>
        <v>253125</v>
      </c>
      <c r="F22" s="118">
        <f t="shared" si="38"/>
        <v>253125</v>
      </c>
      <c r="G22" s="118">
        <f t="shared" si="38"/>
        <v>253125</v>
      </c>
      <c r="H22" s="118">
        <f t="shared" si="38"/>
        <v>253125</v>
      </c>
      <c r="I22" s="118">
        <f t="shared" si="38"/>
        <v>253125</v>
      </c>
      <c r="J22" s="79">
        <f>E7*$H$36</f>
        <v>150000</v>
      </c>
      <c r="K22" s="80">
        <f>F7*$H$36</f>
        <v>300000</v>
      </c>
      <c r="L22" s="80">
        <f>G7*$H$36</f>
        <v>450000</v>
      </c>
      <c r="M22" s="80">
        <f>H7*$H$36</f>
        <v>600000</v>
      </c>
      <c r="N22" s="80">
        <f>I7*$H$36</f>
        <v>750000</v>
      </c>
      <c r="O22" s="80">
        <f>$I$7*$H$36</f>
        <v>750000</v>
      </c>
      <c r="P22" s="80">
        <f>$I$7*$H$36</f>
        <v>750000</v>
      </c>
      <c r="Q22" s="80">
        <f>$I$7*$H$36</f>
        <v>750000</v>
      </c>
      <c r="R22" s="80">
        <f>$I$7*$H$36</f>
        <v>750000</v>
      </c>
      <c r="S22" s="80">
        <f>$I$7*$H$36</f>
        <v>750000</v>
      </c>
      <c r="T22" s="80">
        <f>H7*$H$36</f>
        <v>600000</v>
      </c>
      <c r="U22" s="80">
        <f>G7*$H$36</f>
        <v>450000</v>
      </c>
      <c r="V22" s="80">
        <f>F7*$H$36</f>
        <v>300000</v>
      </c>
      <c r="W22" s="81">
        <f>E7*$H$36</f>
        <v>150000</v>
      </c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</row>
    <row r="23" spans="1:37" s="4" customFormat="1" x14ac:dyDescent="0.35">
      <c r="B23" s="4" t="s">
        <v>30</v>
      </c>
      <c r="C23" s="33" t="s">
        <v>31</v>
      </c>
      <c r="E23" s="79">
        <v>0</v>
      </c>
      <c r="F23" s="80">
        <v>0</v>
      </c>
      <c r="G23" s="80">
        <v>0</v>
      </c>
      <c r="H23" s="80">
        <v>0</v>
      </c>
      <c r="I23" s="81">
        <v>0</v>
      </c>
      <c r="J23" s="79">
        <f t="shared" ref="J23:W23" si="39">$D$8*$H$36</f>
        <v>51000</v>
      </c>
      <c r="K23" s="80">
        <f t="shared" si="39"/>
        <v>51000</v>
      </c>
      <c r="L23" s="80">
        <f t="shared" si="39"/>
        <v>51000</v>
      </c>
      <c r="M23" s="80">
        <f t="shared" si="39"/>
        <v>51000</v>
      </c>
      <c r="N23" s="80">
        <f t="shared" si="39"/>
        <v>51000</v>
      </c>
      <c r="O23" s="80">
        <f t="shared" si="39"/>
        <v>51000</v>
      </c>
      <c r="P23" s="80">
        <f t="shared" si="39"/>
        <v>51000</v>
      </c>
      <c r="Q23" s="80">
        <f t="shared" si="39"/>
        <v>51000</v>
      </c>
      <c r="R23" s="80">
        <f t="shared" si="39"/>
        <v>51000</v>
      </c>
      <c r="S23" s="80">
        <f t="shared" si="39"/>
        <v>51000</v>
      </c>
      <c r="T23" s="80">
        <f t="shared" si="39"/>
        <v>51000</v>
      </c>
      <c r="U23" s="80">
        <f t="shared" si="39"/>
        <v>51000</v>
      </c>
      <c r="V23" s="80">
        <f t="shared" si="39"/>
        <v>51000</v>
      </c>
      <c r="W23" s="81">
        <f t="shared" si="39"/>
        <v>51000</v>
      </c>
    </row>
    <row r="24" spans="1:37" s="4" customFormat="1" x14ac:dyDescent="0.35">
      <c r="B24" s="4" t="s">
        <v>30</v>
      </c>
      <c r="C24" s="33" t="s">
        <v>32</v>
      </c>
      <c r="E24" s="79">
        <v>0</v>
      </c>
      <c r="F24" s="80">
        <v>0</v>
      </c>
      <c r="G24" s="80">
        <v>0</v>
      </c>
      <c r="H24" s="80">
        <v>0</v>
      </c>
      <c r="I24" s="81">
        <v>0</v>
      </c>
      <c r="J24" s="79">
        <f t="shared" ref="J24:W24" si="40">$D$9*$H$38</f>
        <v>27000</v>
      </c>
      <c r="K24" s="80">
        <f t="shared" si="40"/>
        <v>27000</v>
      </c>
      <c r="L24" s="80">
        <f t="shared" si="40"/>
        <v>27000</v>
      </c>
      <c r="M24" s="80">
        <f t="shared" si="40"/>
        <v>27000</v>
      </c>
      <c r="N24" s="80">
        <f t="shared" si="40"/>
        <v>27000</v>
      </c>
      <c r="O24" s="80">
        <f t="shared" si="40"/>
        <v>27000</v>
      </c>
      <c r="P24" s="80">
        <f t="shared" si="40"/>
        <v>27000</v>
      </c>
      <c r="Q24" s="80">
        <f t="shared" si="40"/>
        <v>27000</v>
      </c>
      <c r="R24" s="80">
        <f t="shared" si="40"/>
        <v>27000</v>
      </c>
      <c r="S24" s="80">
        <f t="shared" si="40"/>
        <v>27000</v>
      </c>
      <c r="T24" s="80">
        <f t="shared" si="40"/>
        <v>27000</v>
      </c>
      <c r="U24" s="80">
        <f t="shared" si="40"/>
        <v>27000</v>
      </c>
      <c r="V24" s="80">
        <f t="shared" si="40"/>
        <v>27000</v>
      </c>
      <c r="W24" s="81">
        <f t="shared" si="40"/>
        <v>27000</v>
      </c>
    </row>
    <row r="25" spans="1:37" s="4" customFormat="1" ht="15" thickBot="1" x14ac:dyDescent="0.4">
      <c r="C25" s="56"/>
      <c r="D25" s="56"/>
      <c r="E25" s="84"/>
      <c r="F25" s="85"/>
      <c r="G25" s="85"/>
      <c r="H25" s="85"/>
      <c r="I25" s="86"/>
      <c r="J25" s="84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6"/>
    </row>
    <row r="26" spans="1:37" s="4" customFormat="1" x14ac:dyDescent="0.35">
      <c r="B26" s="19" t="s">
        <v>33</v>
      </c>
      <c r="C26" s="27" t="s">
        <v>27</v>
      </c>
      <c r="D26" s="27"/>
      <c r="E26" s="26">
        <f>SUM(E19:E23)</f>
        <v>1839375</v>
      </c>
      <c r="F26" s="54">
        <f t="shared" ref="F26:H26" si="41">SUM(F19:F23)</f>
        <v>1839375</v>
      </c>
      <c r="G26" s="54">
        <f t="shared" si="41"/>
        <v>1839375</v>
      </c>
      <c r="H26" s="54">
        <f t="shared" si="41"/>
        <v>1839375</v>
      </c>
      <c r="I26" s="54">
        <f>SUM(I19:I23)</f>
        <v>1839375</v>
      </c>
      <c r="J26" s="28">
        <f>SUM(J19:J23)</f>
        <v>561000</v>
      </c>
      <c r="K26" s="29">
        <f t="shared" ref="K26:W26" si="42">SUM(K19:K23)</f>
        <v>1071000</v>
      </c>
      <c r="L26" s="29">
        <f t="shared" si="42"/>
        <v>1581000</v>
      </c>
      <c r="M26" s="29">
        <f t="shared" si="42"/>
        <v>2091000</v>
      </c>
      <c r="N26" s="29">
        <f t="shared" si="42"/>
        <v>2601000</v>
      </c>
      <c r="O26" s="29">
        <f t="shared" si="42"/>
        <v>2601000</v>
      </c>
      <c r="P26" s="29">
        <f t="shared" si="42"/>
        <v>2601000</v>
      </c>
      <c r="Q26" s="29">
        <f t="shared" si="42"/>
        <v>2601000</v>
      </c>
      <c r="R26" s="29">
        <f t="shared" si="42"/>
        <v>2601000</v>
      </c>
      <c r="S26" s="29">
        <f t="shared" si="42"/>
        <v>2601000</v>
      </c>
      <c r="T26" s="29">
        <f t="shared" si="42"/>
        <v>2091000</v>
      </c>
      <c r="U26" s="29">
        <f>SUM(U19:U23)</f>
        <v>1581000</v>
      </c>
      <c r="V26" s="29">
        <f t="shared" si="42"/>
        <v>1071000</v>
      </c>
      <c r="W26" s="60">
        <f t="shared" si="42"/>
        <v>561000</v>
      </c>
    </row>
    <row r="27" spans="1:37" s="4" customFormat="1" x14ac:dyDescent="0.35">
      <c r="B27" s="22" t="s">
        <v>33</v>
      </c>
      <c r="C27" s="56" t="s">
        <v>32</v>
      </c>
      <c r="D27" s="56"/>
      <c r="E27" s="26">
        <f>E24</f>
        <v>0</v>
      </c>
      <c r="F27" s="54">
        <f>F24</f>
        <v>0</v>
      </c>
      <c r="G27" s="54">
        <f t="shared" ref="G27:H27" si="43">G24</f>
        <v>0</v>
      </c>
      <c r="H27" s="54">
        <f t="shared" si="43"/>
        <v>0</v>
      </c>
      <c r="I27" s="54">
        <f>I24</f>
        <v>0</v>
      </c>
      <c r="J27" s="26">
        <f>J24</f>
        <v>27000</v>
      </c>
      <c r="K27" s="54">
        <f t="shared" ref="K27:W27" si="44">K24</f>
        <v>27000</v>
      </c>
      <c r="L27" s="54">
        <f t="shared" si="44"/>
        <v>27000</v>
      </c>
      <c r="M27" s="54">
        <f t="shared" si="44"/>
        <v>27000</v>
      </c>
      <c r="N27" s="54">
        <f t="shared" si="44"/>
        <v>27000</v>
      </c>
      <c r="O27" s="54">
        <f t="shared" si="44"/>
        <v>27000</v>
      </c>
      <c r="P27" s="54">
        <f t="shared" si="44"/>
        <v>27000</v>
      </c>
      <c r="Q27" s="54">
        <f t="shared" si="44"/>
        <v>27000</v>
      </c>
      <c r="R27" s="54">
        <f t="shared" si="44"/>
        <v>27000</v>
      </c>
      <c r="S27" s="54">
        <f t="shared" si="44"/>
        <v>27000</v>
      </c>
      <c r="T27" s="54">
        <f t="shared" si="44"/>
        <v>27000</v>
      </c>
      <c r="U27" s="54">
        <f t="shared" si="44"/>
        <v>27000</v>
      </c>
      <c r="V27" s="54">
        <f t="shared" si="44"/>
        <v>27000</v>
      </c>
      <c r="W27" s="61">
        <f t="shared" si="44"/>
        <v>27000</v>
      </c>
    </row>
    <row r="28" spans="1:37" s="4" customFormat="1" ht="15" thickBot="1" x14ac:dyDescent="0.4">
      <c r="B28" s="140" t="s">
        <v>34</v>
      </c>
      <c r="C28" s="140"/>
      <c r="D28" s="34"/>
      <c r="E28" s="31">
        <f t="shared" ref="E28:J28" si="45">E26+E27</f>
        <v>1839375</v>
      </c>
      <c r="F28" s="31">
        <f t="shared" si="45"/>
        <v>1839375</v>
      </c>
      <c r="G28" s="31">
        <f t="shared" si="45"/>
        <v>1839375</v>
      </c>
      <c r="H28" s="31">
        <f t="shared" si="45"/>
        <v>1839375</v>
      </c>
      <c r="I28" s="31">
        <f t="shared" si="45"/>
        <v>1839375</v>
      </c>
      <c r="J28" s="30">
        <f t="shared" si="45"/>
        <v>588000</v>
      </c>
      <c r="K28" s="31">
        <f t="shared" ref="K28:S28" si="46">K26+K27</f>
        <v>1098000</v>
      </c>
      <c r="L28" s="31">
        <f t="shared" si="46"/>
        <v>1608000</v>
      </c>
      <c r="M28" s="31">
        <f t="shared" si="46"/>
        <v>2118000</v>
      </c>
      <c r="N28" s="31">
        <f t="shared" si="46"/>
        <v>2628000</v>
      </c>
      <c r="O28" s="31">
        <f t="shared" si="46"/>
        <v>2628000</v>
      </c>
      <c r="P28" s="31">
        <f t="shared" si="46"/>
        <v>2628000</v>
      </c>
      <c r="Q28" s="31">
        <f t="shared" si="46"/>
        <v>2628000</v>
      </c>
      <c r="R28" s="31">
        <f t="shared" si="46"/>
        <v>2628000</v>
      </c>
      <c r="S28" s="31">
        <f t="shared" si="46"/>
        <v>2628000</v>
      </c>
      <c r="T28" s="31">
        <f>T26+T27</f>
        <v>2118000</v>
      </c>
      <c r="U28" s="31">
        <f>U26+U27</f>
        <v>1608000</v>
      </c>
      <c r="V28" s="31">
        <f>V26+V27</f>
        <v>1098000</v>
      </c>
      <c r="W28" s="62">
        <f>W26+W27</f>
        <v>588000</v>
      </c>
    </row>
    <row r="29" spans="1:37" s="11" customFormat="1" x14ac:dyDescent="0.35"/>
    <row r="30" spans="1:37" s="9" customFormat="1" ht="36" x14ac:dyDescent="0.8">
      <c r="A30" s="138" t="s">
        <v>39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</row>
    <row r="31" spans="1:37" s="4" customFormat="1" ht="15" thickBot="1" x14ac:dyDescent="0.4">
      <c r="E31" s="139" t="s">
        <v>40</v>
      </c>
      <c r="F31" s="139"/>
      <c r="G31" s="139"/>
      <c r="H31" s="139"/>
      <c r="I31" s="139"/>
      <c r="J31" s="139"/>
      <c r="K31" s="139"/>
      <c r="L31" s="139"/>
    </row>
    <row r="32" spans="1:37" s="4" customFormat="1" x14ac:dyDescent="0.35">
      <c r="B32" s="12" t="s">
        <v>21</v>
      </c>
      <c r="C32" s="12" t="s">
        <v>22</v>
      </c>
      <c r="D32" s="34"/>
      <c r="E32" s="50" t="s">
        <v>88</v>
      </c>
      <c r="F32" s="12" t="s">
        <v>89</v>
      </c>
      <c r="G32" s="12"/>
      <c r="H32" s="12" t="s">
        <v>87</v>
      </c>
      <c r="I32" s="50" t="s">
        <v>90</v>
      </c>
      <c r="J32" s="119" t="s">
        <v>82</v>
      </c>
      <c r="K32" s="50" t="s">
        <v>42</v>
      </c>
    </row>
    <row r="33" spans="1:20" s="4" customFormat="1" x14ac:dyDescent="0.35">
      <c r="B33" s="4" t="s">
        <v>25</v>
      </c>
      <c r="C33" s="4" t="s">
        <v>26</v>
      </c>
      <c r="E33" s="48">
        <v>400</v>
      </c>
      <c r="F33" s="45" t="s">
        <v>43</v>
      </c>
      <c r="G33" s="107"/>
      <c r="H33" s="48">
        <v>600</v>
      </c>
      <c r="I33" s="47" t="s">
        <v>73</v>
      </c>
      <c r="J33" s="4">
        <v>13.5</v>
      </c>
      <c r="K33" s="4" t="s">
        <v>91</v>
      </c>
      <c r="N33" s="89"/>
    </row>
    <row r="34" spans="1:20" s="4" customFormat="1" x14ac:dyDescent="0.35">
      <c r="B34" s="4" t="s">
        <v>25</v>
      </c>
      <c r="C34" s="4" t="s">
        <v>27</v>
      </c>
      <c r="E34" s="48">
        <v>150</v>
      </c>
      <c r="F34" s="45" t="s">
        <v>43</v>
      </c>
      <c r="G34" s="107"/>
      <c r="H34" s="48">
        <v>600</v>
      </c>
      <c r="I34" s="47" t="s">
        <v>73</v>
      </c>
      <c r="J34" s="4">
        <v>13.5</v>
      </c>
      <c r="K34" s="4" t="s">
        <v>91</v>
      </c>
    </row>
    <row r="35" spans="1:20" s="4" customFormat="1" x14ac:dyDescent="0.35">
      <c r="B35" s="4" t="s">
        <v>28</v>
      </c>
      <c r="C35" s="4" t="s">
        <v>26</v>
      </c>
      <c r="E35" s="48">
        <v>175</v>
      </c>
      <c r="F35" s="45" t="s">
        <v>43</v>
      </c>
      <c r="G35" s="107"/>
      <c r="H35" s="48">
        <v>600</v>
      </c>
      <c r="I35" s="47" t="s">
        <v>73</v>
      </c>
      <c r="J35" s="4">
        <v>13.5</v>
      </c>
      <c r="K35" s="4" t="s">
        <v>91</v>
      </c>
    </row>
    <row r="36" spans="1:20" s="4" customFormat="1" x14ac:dyDescent="0.35">
      <c r="B36" s="4" t="s">
        <v>29</v>
      </c>
      <c r="C36" s="4" t="s">
        <v>27</v>
      </c>
      <c r="E36" s="48">
        <v>75</v>
      </c>
      <c r="F36" s="45" t="s">
        <v>43</v>
      </c>
      <c r="G36" s="107"/>
      <c r="H36" s="48">
        <v>600</v>
      </c>
      <c r="I36" s="47" t="s">
        <v>73</v>
      </c>
      <c r="J36" s="4">
        <v>13.5</v>
      </c>
      <c r="K36" s="4" t="s">
        <v>91</v>
      </c>
    </row>
    <row r="37" spans="1:20" s="4" customFormat="1" x14ac:dyDescent="0.35">
      <c r="B37" s="4" t="s">
        <v>30</v>
      </c>
      <c r="C37" s="4" t="s">
        <v>31</v>
      </c>
      <c r="E37" s="48">
        <v>0</v>
      </c>
      <c r="F37" s="45" t="s">
        <v>86</v>
      </c>
      <c r="G37" s="107"/>
      <c r="H37" s="48">
        <v>600</v>
      </c>
      <c r="I37" s="47" t="s">
        <v>73</v>
      </c>
      <c r="J37" s="4">
        <v>13.5</v>
      </c>
      <c r="K37" s="4" t="s">
        <v>91</v>
      </c>
    </row>
    <row r="38" spans="1:20" s="4" customFormat="1" x14ac:dyDescent="0.35">
      <c r="B38" s="4" t="s">
        <v>30</v>
      </c>
      <c r="C38" s="33" t="s">
        <v>32</v>
      </c>
      <c r="E38" s="48">
        <v>0</v>
      </c>
      <c r="F38" s="73" t="s">
        <v>86</v>
      </c>
      <c r="G38" s="107"/>
      <c r="H38" s="48">
        <v>1800</v>
      </c>
      <c r="I38" s="47" t="s">
        <v>74</v>
      </c>
      <c r="J38" s="1">
        <v>64</v>
      </c>
      <c r="K38" s="4" t="s">
        <v>91</v>
      </c>
    </row>
    <row r="39" spans="1:20" s="4" customFormat="1" x14ac:dyDescent="0.35">
      <c r="E39" s="51"/>
      <c r="F39" s="45"/>
      <c r="G39" s="48"/>
      <c r="H39" s="47"/>
    </row>
    <row r="40" spans="1:20" s="11" customFormat="1" x14ac:dyDescent="0.35"/>
    <row r="41" spans="1:20" ht="36" x14ac:dyDescent="0.8">
      <c r="A41" s="138" t="s">
        <v>44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</row>
    <row r="42" spans="1:20" x14ac:dyDescent="0.35">
      <c r="A42" s="4"/>
      <c r="B42" s="137" t="s">
        <v>92</v>
      </c>
      <c r="C42" s="137"/>
      <c r="D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x14ac:dyDescent="0.35">
      <c r="A43" s="4"/>
      <c r="B43" s="10" t="s">
        <v>45</v>
      </c>
      <c r="C43" s="10"/>
      <c r="D43" s="4" t="s">
        <v>85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s="9" customFormat="1" x14ac:dyDescent="0.35">
      <c r="B44" s="9" t="s">
        <v>46</v>
      </c>
      <c r="C44" s="35">
        <v>7.9000000000000001E-2</v>
      </c>
      <c r="I44" s="4"/>
      <c r="J44" s="4"/>
      <c r="K44" s="4"/>
      <c r="L44" s="4"/>
    </row>
    <row r="45" spans="1:20" s="9" customFormat="1" x14ac:dyDescent="0.35">
      <c r="B45" s="33" t="s">
        <v>47</v>
      </c>
      <c r="C45" s="36">
        <v>0.14899999999999999</v>
      </c>
      <c r="I45" s="4"/>
      <c r="J45" s="4"/>
      <c r="K45" s="4"/>
      <c r="L45" s="4"/>
    </row>
    <row r="46" spans="1:20" x14ac:dyDescent="0.35">
      <c r="A46" s="4"/>
      <c r="B46" s="33" t="s">
        <v>48</v>
      </c>
      <c r="C46" s="35">
        <v>0.184</v>
      </c>
      <c r="D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x14ac:dyDescent="0.35">
      <c r="A47" s="4"/>
      <c r="B47" s="33" t="s">
        <v>49</v>
      </c>
      <c r="C47" s="35">
        <v>0.253</v>
      </c>
      <c r="D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x14ac:dyDescent="0.35">
      <c r="A48" s="4"/>
      <c r="B48" s="37" t="s">
        <v>50</v>
      </c>
      <c r="C48" s="38">
        <f>AVERAGE(C44:C47)</f>
        <v>0.16625000000000001</v>
      </c>
      <c r="D48" s="4"/>
      <c r="F48" s="4"/>
      <c r="G48" s="4"/>
      <c r="H48" s="4"/>
      <c r="I48" s="4"/>
      <c r="J48" s="57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x14ac:dyDescent="0.35">
      <c r="A49" s="4"/>
      <c r="B49" s="4"/>
      <c r="C49" s="4"/>
      <c r="D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x14ac:dyDescent="0.35">
      <c r="A50" s="4"/>
      <c r="B50" s="137" t="s">
        <v>51</v>
      </c>
      <c r="C50" s="137"/>
      <c r="D50" s="9" t="s">
        <v>52</v>
      </c>
      <c r="E50" s="9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x14ac:dyDescent="0.35">
      <c r="A51" s="4"/>
      <c r="B51" s="10" t="s">
        <v>45</v>
      </c>
      <c r="C51" s="32"/>
      <c r="D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x14ac:dyDescent="0.35">
      <c r="A52" s="4"/>
      <c r="B52" s="4" t="s">
        <v>46</v>
      </c>
      <c r="C52" s="35">
        <v>1.9E-2</v>
      </c>
      <c r="D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x14ac:dyDescent="0.35">
      <c r="A53" s="4"/>
      <c r="B53" s="4" t="s">
        <v>47</v>
      </c>
      <c r="C53" s="35">
        <v>1.6E-2</v>
      </c>
      <c r="D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x14ac:dyDescent="0.35">
      <c r="A54" s="4"/>
      <c r="B54" s="4" t="s">
        <v>48</v>
      </c>
      <c r="C54" s="35">
        <v>2.5000000000000001E-2</v>
      </c>
      <c r="D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x14ac:dyDescent="0.35">
      <c r="A55" s="4"/>
      <c r="B55" s="4" t="s">
        <v>49</v>
      </c>
      <c r="C55" s="35">
        <v>1.6E-2</v>
      </c>
      <c r="D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x14ac:dyDescent="0.35">
      <c r="A56" s="4"/>
      <c r="B56" s="6" t="s">
        <v>50</v>
      </c>
      <c r="C56" s="38">
        <f>AVERAGE(C52:C55)</f>
        <v>1.9000000000000003E-2</v>
      </c>
      <c r="D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s="4" customFormat="1" x14ac:dyDescent="0.35">
      <c r="B57" s="6"/>
      <c r="C57" s="38"/>
    </row>
    <row r="58" spans="1:20" s="4" customFormat="1" x14ac:dyDescent="0.35">
      <c r="B58" s="6" t="s">
        <v>71</v>
      </c>
      <c r="C58" s="71">
        <v>4.19E-2</v>
      </c>
      <c r="D58" s="4" t="s">
        <v>83</v>
      </c>
    </row>
    <row r="59" spans="1:20" s="4" customFormat="1" x14ac:dyDescent="0.35">
      <c r="B59" s="6"/>
      <c r="C59" s="38"/>
    </row>
    <row r="60" spans="1:20" s="4" customFormat="1" x14ac:dyDescent="0.35">
      <c r="B60" s="6" t="s">
        <v>53</v>
      </c>
      <c r="C60" s="9">
        <v>120</v>
      </c>
      <c r="D60" s="9" t="s">
        <v>72</v>
      </c>
      <c r="E60" s="9"/>
    </row>
    <row r="61" spans="1:20" s="11" customFormat="1" x14ac:dyDescent="0.35"/>
    <row r="62" spans="1:20" s="32" customFormat="1" ht="36" x14ac:dyDescent="0.8">
      <c r="A62" s="138" t="s">
        <v>54</v>
      </c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</row>
    <row r="63" spans="1:20" s="9" customFormat="1" ht="29" x14ac:dyDescent="0.35">
      <c r="B63" s="72" t="s">
        <v>55</v>
      </c>
      <c r="C63" s="71">
        <v>7.2800000000000004E-2</v>
      </c>
      <c r="D63" s="9" t="s">
        <v>84</v>
      </c>
    </row>
    <row r="64" spans="1:20" s="9" customFormat="1" ht="12.75" customHeight="1" x14ac:dyDescent="0.35"/>
    <row r="65" spans="1:20" s="9" customFormat="1" x14ac:dyDescent="0.35">
      <c r="B65" s="90" t="s">
        <v>56</v>
      </c>
      <c r="F65" s="90"/>
      <c r="G65" s="136"/>
      <c r="H65" s="136"/>
      <c r="I65" s="136"/>
      <c r="J65" s="136"/>
    </row>
    <row r="66" spans="1:20" s="9" customFormat="1" x14ac:dyDescent="0.35">
      <c r="C66" s="40" t="s">
        <v>57</v>
      </c>
      <c r="D66" s="40" t="s">
        <v>96</v>
      </c>
      <c r="E66" s="90"/>
    </row>
    <row r="67" spans="1:20" s="9" customFormat="1" x14ac:dyDescent="0.35">
      <c r="B67" s="90" t="s">
        <v>59</v>
      </c>
      <c r="C67" s="41">
        <v>7.9560000000000006E-2</v>
      </c>
      <c r="D67" s="42">
        <v>0.28113100000000002</v>
      </c>
      <c r="E67" s="42"/>
      <c r="G67" s="90"/>
      <c r="H67" s="90"/>
      <c r="I67" s="90"/>
      <c r="J67" s="90"/>
    </row>
    <row r="68" spans="1:20" s="33" customFormat="1" x14ac:dyDescent="0.35">
      <c r="B68" s="123"/>
      <c r="C68" s="41"/>
    </row>
    <row r="69" spans="1:20" s="33" customFormat="1" x14ac:dyDescent="0.35">
      <c r="D69" s="41"/>
      <c r="E69" s="41"/>
    </row>
    <row r="70" spans="1:20" s="33" customFormat="1" x14ac:dyDescent="0.35">
      <c r="C70" s="41"/>
      <c r="D70" s="41"/>
      <c r="E70" s="41"/>
    </row>
    <row r="71" spans="1:20" s="33" customFormat="1" x14ac:dyDescent="0.35">
      <c r="C71" s="123"/>
      <c r="D71" s="124"/>
      <c r="E71" s="124"/>
    </row>
    <row r="72" spans="1:20" s="39" customFormat="1" x14ac:dyDescent="0.35"/>
    <row r="75" spans="1:20" x14ac:dyDescent="0.35">
      <c r="A75" s="4"/>
      <c r="B75" s="9"/>
      <c r="C75" s="4"/>
      <c r="D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</sheetData>
  <mergeCells count="16">
    <mergeCell ref="A1:T1"/>
    <mergeCell ref="A16:T16"/>
    <mergeCell ref="A30:T30"/>
    <mergeCell ref="B13:C13"/>
    <mergeCell ref="E17:I17"/>
    <mergeCell ref="J2:W2"/>
    <mergeCell ref="X2:AK2"/>
    <mergeCell ref="J17:W17"/>
    <mergeCell ref="D2:I2"/>
    <mergeCell ref="G65:J65"/>
    <mergeCell ref="B42:C42"/>
    <mergeCell ref="B50:C50"/>
    <mergeCell ref="A62:T62"/>
    <mergeCell ref="A41:T41"/>
    <mergeCell ref="E31:L31"/>
    <mergeCell ref="B28:C28"/>
  </mergeCells>
  <phoneticPr fontId="16" type="noConversion"/>
  <pageMargins left="0.7" right="0.7" top="0.75" bottom="0.75" header="0.3" footer="0.3"/>
  <pageSetup orientation="portrait" r:id="rId1"/>
  <ignoredErrors>
    <ignoredError sqref="D11:E11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11723-C6DD-47AC-9D9D-E6768FB710F1}">
  <dimension ref="A1:AU70"/>
  <sheetViews>
    <sheetView zoomScale="70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T21" sqref="T21"/>
    </sheetView>
  </sheetViews>
  <sheetFormatPr defaultColWidth="9.1796875" defaultRowHeight="14.5" x14ac:dyDescent="0.35"/>
  <cols>
    <col min="1" max="1" width="9.1796875" style="4"/>
    <col min="2" max="2" width="31.7265625" style="4" customWidth="1"/>
    <col min="3" max="3" width="21.1796875" style="4" customWidth="1"/>
    <col min="4" max="4" width="22.54296875" style="4" customWidth="1"/>
    <col min="5" max="5" width="20.26953125" style="4" customWidth="1"/>
    <col min="6" max="6" width="26.1796875" style="4" customWidth="1"/>
    <col min="7" max="7" width="26.7265625" style="4" bestFit="1" customWidth="1"/>
    <col min="8" max="8" width="18.1796875" style="4" customWidth="1"/>
    <col min="9" max="9" width="22" style="4" customWidth="1"/>
    <col min="10" max="10" width="15.453125" style="4" customWidth="1"/>
    <col min="11" max="11" width="24.1796875" style="4" customWidth="1"/>
    <col min="12" max="13" width="16" style="4" bestFit="1" customWidth="1"/>
    <col min="14" max="17" width="16.7265625" style="4" bestFit="1" customWidth="1"/>
    <col min="18" max="21" width="16.81640625" style="4" bestFit="1" customWidth="1"/>
    <col min="22" max="23" width="16.1796875" style="4" bestFit="1" customWidth="1"/>
    <col min="24" max="24" width="15.26953125" style="4" bestFit="1" customWidth="1"/>
    <col min="25" max="27" width="13.54296875" style="4" bestFit="1" customWidth="1"/>
    <col min="28" max="28" width="12.453125" style="4" bestFit="1" customWidth="1"/>
    <col min="29" max="29" width="13.1796875" style="4" bestFit="1" customWidth="1"/>
    <col min="30" max="32" width="16.26953125" style="4" bestFit="1" customWidth="1"/>
    <col min="33" max="33" width="9.1796875" style="4"/>
    <col min="34" max="34" width="16.26953125" style="4" bestFit="1" customWidth="1"/>
    <col min="35" max="35" width="7.7265625" style="4" bestFit="1" customWidth="1"/>
    <col min="36" max="41" width="9.81640625" style="4" bestFit="1" customWidth="1"/>
    <col min="42" max="42" width="8.26953125" style="4" customWidth="1"/>
    <col min="43" max="43" width="9.81640625" style="4" bestFit="1" customWidth="1"/>
    <col min="44" max="44" width="9.1796875" style="4"/>
    <col min="45" max="45" width="9.81640625" style="4" bestFit="1" customWidth="1"/>
    <col min="46" max="46" width="9.1796875" style="4"/>
    <col min="47" max="47" width="9.81640625" style="4" bestFit="1" customWidth="1"/>
    <col min="48" max="16384" width="9.1796875" style="4"/>
  </cols>
  <sheetData>
    <row r="1" spans="1:47" s="9" customFormat="1" ht="36.5" thickBot="1" x14ac:dyDescent="0.85">
      <c r="A1" s="138" t="s">
        <v>81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</row>
    <row r="2" spans="1:47" ht="30.4" customHeight="1" thickBot="1" x14ac:dyDescent="0.4">
      <c r="E2" s="149" t="s">
        <v>93</v>
      </c>
      <c r="F2" s="149"/>
      <c r="G2" s="150"/>
      <c r="H2" s="130" t="s">
        <v>95</v>
      </c>
      <c r="I2" s="131"/>
      <c r="J2" s="131"/>
      <c r="K2" s="131"/>
      <c r="L2" s="131"/>
      <c r="M2" s="131"/>
      <c r="N2" s="131"/>
      <c r="O2" s="131"/>
      <c r="P2" s="131"/>
      <c r="Q2" s="132"/>
      <c r="R2" s="151" t="s">
        <v>77</v>
      </c>
      <c r="S2" s="151"/>
      <c r="T2" s="151"/>
      <c r="U2" s="151"/>
      <c r="V2" s="151"/>
      <c r="W2" s="151"/>
      <c r="X2" s="151"/>
      <c r="Y2" s="151"/>
      <c r="Z2" s="151"/>
      <c r="AA2" s="152"/>
      <c r="AB2" s="146" t="s">
        <v>78</v>
      </c>
      <c r="AC2" s="147"/>
      <c r="AD2" s="147"/>
      <c r="AE2" s="147"/>
      <c r="AF2" s="147"/>
      <c r="AG2" s="147"/>
      <c r="AH2" s="147"/>
      <c r="AI2" s="147"/>
      <c r="AJ2" s="147"/>
      <c r="AK2" s="148"/>
    </row>
    <row r="3" spans="1:47" ht="15.75" customHeight="1" x14ac:dyDescent="0.35">
      <c r="B3" s="12" t="s">
        <v>20</v>
      </c>
      <c r="C3" s="12" t="s">
        <v>21</v>
      </c>
      <c r="D3" s="12" t="s">
        <v>22</v>
      </c>
      <c r="E3" s="12" t="s">
        <v>24</v>
      </c>
      <c r="F3" s="12" t="s">
        <v>7</v>
      </c>
      <c r="G3" s="13" t="s">
        <v>8</v>
      </c>
      <c r="H3" s="65" t="s">
        <v>6</v>
      </c>
      <c r="I3" s="12" t="s">
        <v>7</v>
      </c>
      <c r="J3" s="12" t="s">
        <v>8</v>
      </c>
      <c r="K3" s="12" t="s">
        <v>9</v>
      </c>
      <c r="L3" s="12" t="s">
        <v>10</v>
      </c>
      <c r="M3" s="12" t="s">
        <v>11</v>
      </c>
      <c r="N3" s="12" t="s">
        <v>12</v>
      </c>
      <c r="O3" s="12" t="s">
        <v>13</v>
      </c>
      <c r="P3" s="12" t="s">
        <v>14</v>
      </c>
      <c r="Q3" s="13" t="s">
        <v>15</v>
      </c>
      <c r="R3" s="12" t="s">
        <v>6</v>
      </c>
      <c r="S3" s="12" t="s">
        <v>7</v>
      </c>
      <c r="T3" s="12" t="s">
        <v>8</v>
      </c>
      <c r="U3" s="12" t="s">
        <v>9</v>
      </c>
      <c r="V3" s="12" t="s">
        <v>10</v>
      </c>
      <c r="W3" s="12" t="s">
        <v>11</v>
      </c>
      <c r="X3" s="12" t="s">
        <v>12</v>
      </c>
      <c r="Y3" s="12" t="s">
        <v>13</v>
      </c>
      <c r="Z3" s="12" t="s">
        <v>14</v>
      </c>
      <c r="AA3" s="13" t="s">
        <v>15</v>
      </c>
      <c r="AB3" s="65" t="s">
        <v>6</v>
      </c>
      <c r="AC3" s="12" t="s">
        <v>7</v>
      </c>
      <c r="AD3" s="12" t="s">
        <v>8</v>
      </c>
      <c r="AE3" s="12" t="s">
        <v>9</v>
      </c>
      <c r="AF3" s="12" t="s">
        <v>10</v>
      </c>
      <c r="AG3" s="12" t="s">
        <v>11</v>
      </c>
      <c r="AH3" s="12" t="s">
        <v>12</v>
      </c>
      <c r="AI3" s="12" t="s">
        <v>13</v>
      </c>
      <c r="AJ3" s="12" t="s">
        <v>14</v>
      </c>
      <c r="AK3" s="13" t="s">
        <v>15</v>
      </c>
    </row>
    <row r="4" spans="1:47" x14ac:dyDescent="0.35">
      <c r="C4" s="4" t="s">
        <v>60</v>
      </c>
      <c r="D4" s="4" t="s">
        <v>27</v>
      </c>
      <c r="E4" s="55">
        <v>222</v>
      </c>
      <c r="F4" s="55">
        <v>609</v>
      </c>
      <c r="G4" s="64">
        <v>1119</v>
      </c>
      <c r="H4" s="58">
        <f>E4*$I$29/1000*H$8</f>
        <v>3.8849999999999998</v>
      </c>
      <c r="I4" s="69">
        <f>F4*$I$29/1000*I$8</f>
        <v>10.657500000000001</v>
      </c>
      <c r="J4" s="69">
        <f>G4*$I$29/1000*J$8</f>
        <v>19.5825</v>
      </c>
      <c r="K4" s="69">
        <f t="shared" ref="K4:Q6" si="0">$J4*K$8</f>
        <v>17.62425</v>
      </c>
      <c r="L4" s="69">
        <f t="shared" si="0"/>
        <v>17.917987499999999</v>
      </c>
      <c r="M4" s="69">
        <f t="shared" si="0"/>
        <v>18.211725000000001</v>
      </c>
      <c r="N4" s="69">
        <f t="shared" si="0"/>
        <v>18.5054625</v>
      </c>
      <c r="O4" s="69">
        <f t="shared" si="0"/>
        <v>18.799200000000003</v>
      </c>
      <c r="P4" s="69">
        <f t="shared" si="0"/>
        <v>19.092937500000001</v>
      </c>
      <c r="Q4" s="70">
        <f t="shared" si="0"/>
        <v>19.386675</v>
      </c>
      <c r="R4" s="69">
        <f>H4*0.8*25%</f>
        <v>0.77700000000000002</v>
      </c>
      <c r="S4" s="69">
        <f t="shared" ref="S4:S6" si="1">I4*0.8*25%</f>
        <v>2.1315000000000004</v>
      </c>
      <c r="T4" s="69">
        <f t="shared" ref="T4:T6" si="2">J4*0.8*25%</f>
        <v>3.9165000000000001</v>
      </c>
      <c r="U4" s="69">
        <f>K4*0.8*25%</f>
        <v>3.5248500000000003</v>
      </c>
      <c r="V4" s="69">
        <f t="shared" ref="V4:V6" si="3">L4*0.8*25%</f>
        <v>3.5835974999999998</v>
      </c>
      <c r="W4" s="69">
        <f t="shared" ref="W4:W6" si="4">M4*0.8*25%</f>
        <v>3.6423450000000006</v>
      </c>
      <c r="X4" s="69">
        <f t="shared" ref="X4:X6" si="5">N4*0.8*25%</f>
        <v>3.7010925000000001</v>
      </c>
      <c r="Y4" s="69">
        <f t="shared" ref="Y4:Y6" si="6">O4*0.8*25%</f>
        <v>3.7598400000000005</v>
      </c>
      <c r="Z4" s="69">
        <f t="shared" ref="Z4:Z6" si="7">P4*0.8*25%</f>
        <v>3.8185875000000005</v>
      </c>
      <c r="AA4" s="70">
        <f t="shared" ref="AA4:AA6" si="8">Q4*0.8*25%</f>
        <v>3.8773350000000004</v>
      </c>
      <c r="AB4" s="58">
        <f>R4*2</f>
        <v>1.554</v>
      </c>
      <c r="AC4" s="69">
        <f t="shared" ref="AC4:AC6" si="9">S4*2</f>
        <v>4.2630000000000008</v>
      </c>
      <c r="AD4" s="69">
        <f t="shared" ref="AD4:AD6" si="10">T4*2</f>
        <v>7.8330000000000002</v>
      </c>
      <c r="AE4" s="69">
        <f t="shared" ref="AE4:AE6" si="11">U4*2</f>
        <v>7.0497000000000005</v>
      </c>
      <c r="AF4" s="69">
        <f t="shared" ref="AF4:AF6" si="12">V4*2</f>
        <v>7.1671949999999995</v>
      </c>
      <c r="AG4" s="69">
        <f t="shared" ref="AG4:AG6" si="13">W4*2</f>
        <v>7.2846900000000012</v>
      </c>
      <c r="AH4" s="69">
        <f t="shared" ref="AH4:AH6" si="14">X4*2</f>
        <v>7.4021850000000002</v>
      </c>
      <c r="AI4" s="69">
        <f t="shared" ref="AI4:AI6" si="15">Y4*2</f>
        <v>7.519680000000001</v>
      </c>
      <c r="AJ4" s="69">
        <f t="shared" ref="AJ4:AJ6" si="16">Z4*2</f>
        <v>7.6371750000000009</v>
      </c>
      <c r="AK4" s="70">
        <f t="shared" ref="AK4:AK6" si="17">AA4*2</f>
        <v>7.7546700000000008</v>
      </c>
      <c r="AM4" s="69"/>
      <c r="AN4" s="69"/>
      <c r="AO4" s="69"/>
      <c r="AP4" s="69"/>
      <c r="AQ4" s="69"/>
      <c r="AR4" s="69"/>
      <c r="AS4" s="69"/>
      <c r="AT4" s="69"/>
      <c r="AU4" s="69"/>
    </row>
    <row r="5" spans="1:47" x14ac:dyDescent="0.35">
      <c r="C5" s="4" t="s">
        <v>61</v>
      </c>
      <c r="D5" s="4" t="s">
        <v>26</v>
      </c>
      <c r="E5" s="55">
        <v>148</v>
      </c>
      <c r="F5" s="55">
        <v>406</v>
      </c>
      <c r="G5" s="64">
        <v>746</v>
      </c>
      <c r="H5" s="58">
        <f>E5*$I$30/1000*H$8</f>
        <v>1.998</v>
      </c>
      <c r="I5" s="69">
        <f>F5*$I$30/1000*I$8</f>
        <v>5.4809999999999999</v>
      </c>
      <c r="J5" s="69">
        <f>G5*$I$30/1000*J$8</f>
        <v>10.071</v>
      </c>
      <c r="K5" s="69">
        <f t="shared" si="0"/>
        <v>9.0639000000000003</v>
      </c>
      <c r="L5" s="69">
        <f t="shared" si="0"/>
        <v>9.2149649999999994</v>
      </c>
      <c r="M5" s="69">
        <f t="shared" si="0"/>
        <v>9.3660300000000003</v>
      </c>
      <c r="N5" s="69">
        <f t="shared" si="0"/>
        <v>9.5170950000000012</v>
      </c>
      <c r="O5" s="69">
        <f t="shared" si="0"/>
        <v>9.6681600000000003</v>
      </c>
      <c r="P5" s="69">
        <f t="shared" si="0"/>
        <v>9.8192250000000012</v>
      </c>
      <c r="Q5" s="70">
        <f t="shared" si="0"/>
        <v>9.9702900000000003</v>
      </c>
      <c r="R5" s="69">
        <f t="shared" ref="R5:R6" si="18">H5*0.8*25%</f>
        <v>0.39960000000000001</v>
      </c>
      <c r="S5" s="69">
        <f t="shared" si="1"/>
        <v>1.0962000000000001</v>
      </c>
      <c r="T5" s="69">
        <f t="shared" si="2"/>
        <v>2.0142000000000002</v>
      </c>
      <c r="U5" s="69">
        <f t="shared" ref="U5:U6" si="19">K5*0.8*25%</f>
        <v>1.8127800000000001</v>
      </c>
      <c r="V5" s="69">
        <f t="shared" si="3"/>
        <v>1.8429929999999999</v>
      </c>
      <c r="W5" s="69">
        <f t="shared" si="4"/>
        <v>1.8732060000000001</v>
      </c>
      <c r="X5" s="69">
        <f t="shared" si="5"/>
        <v>1.9034190000000004</v>
      </c>
      <c r="Y5" s="69">
        <f t="shared" si="6"/>
        <v>1.9336320000000002</v>
      </c>
      <c r="Z5" s="69">
        <f t="shared" si="7"/>
        <v>1.9638450000000003</v>
      </c>
      <c r="AA5" s="70">
        <f t="shared" si="8"/>
        <v>1.9940580000000001</v>
      </c>
      <c r="AB5" s="58">
        <f t="shared" ref="AB5:AB6" si="20">R5*2</f>
        <v>0.79920000000000002</v>
      </c>
      <c r="AC5" s="69">
        <f t="shared" si="9"/>
        <v>2.1924000000000001</v>
      </c>
      <c r="AD5" s="69">
        <f t="shared" si="10"/>
        <v>4.0284000000000004</v>
      </c>
      <c r="AE5" s="69">
        <f t="shared" si="11"/>
        <v>3.6255600000000001</v>
      </c>
      <c r="AF5" s="69">
        <f t="shared" si="12"/>
        <v>3.6859859999999998</v>
      </c>
      <c r="AG5" s="69">
        <f t="shared" si="13"/>
        <v>3.7464120000000003</v>
      </c>
      <c r="AH5" s="69">
        <f t="shared" si="14"/>
        <v>3.8068380000000008</v>
      </c>
      <c r="AI5" s="69">
        <f t="shared" si="15"/>
        <v>3.8672640000000005</v>
      </c>
      <c r="AJ5" s="69">
        <f t="shared" si="16"/>
        <v>3.9276900000000006</v>
      </c>
      <c r="AK5" s="70">
        <f t="shared" si="17"/>
        <v>3.9881160000000002</v>
      </c>
      <c r="AM5" s="69"/>
      <c r="AN5" s="69"/>
      <c r="AO5" s="69"/>
      <c r="AP5" s="69"/>
      <c r="AQ5" s="69"/>
      <c r="AR5" s="69"/>
      <c r="AS5" s="69"/>
      <c r="AT5" s="69"/>
      <c r="AU5" s="69"/>
    </row>
    <row r="6" spans="1:47" x14ac:dyDescent="0.35">
      <c r="C6" s="4" t="s">
        <v>68</v>
      </c>
      <c r="D6" s="4" t="s">
        <v>69</v>
      </c>
      <c r="E6" s="55">
        <v>50</v>
      </c>
      <c r="F6" s="55">
        <v>140</v>
      </c>
      <c r="G6" s="64">
        <v>255</v>
      </c>
      <c r="H6" s="58">
        <f>E6*$I$31/1000*H$8</f>
        <v>7.27</v>
      </c>
      <c r="I6" s="69">
        <f>F6*$I$31/1000*I$8</f>
        <v>20.356000000000002</v>
      </c>
      <c r="J6" s="69">
        <f>G6*$I$31/1000*J$8</f>
        <v>37.076999999999998</v>
      </c>
      <c r="K6" s="69">
        <f t="shared" si="0"/>
        <v>33.369300000000003</v>
      </c>
      <c r="L6" s="69">
        <f t="shared" si="0"/>
        <v>33.925454999999999</v>
      </c>
      <c r="M6" s="69">
        <f t="shared" si="0"/>
        <v>34.481610000000003</v>
      </c>
      <c r="N6" s="69">
        <f t="shared" si="0"/>
        <v>35.037765</v>
      </c>
      <c r="O6" s="69">
        <f t="shared" si="0"/>
        <v>35.593920000000004</v>
      </c>
      <c r="P6" s="69">
        <f t="shared" si="0"/>
        <v>36.150075000000001</v>
      </c>
      <c r="Q6" s="70">
        <f t="shared" si="0"/>
        <v>36.706230000000005</v>
      </c>
      <c r="R6" s="69">
        <f t="shared" si="18"/>
        <v>1.454</v>
      </c>
      <c r="S6" s="69">
        <f t="shared" si="1"/>
        <v>4.0712000000000002</v>
      </c>
      <c r="T6" s="69">
        <f t="shared" si="2"/>
        <v>7.4154</v>
      </c>
      <c r="U6" s="69">
        <f t="shared" si="19"/>
        <v>6.6738600000000012</v>
      </c>
      <c r="V6" s="69">
        <f t="shared" si="3"/>
        <v>6.7850910000000004</v>
      </c>
      <c r="W6" s="69">
        <f t="shared" si="4"/>
        <v>6.8963220000000014</v>
      </c>
      <c r="X6" s="69">
        <f t="shared" si="5"/>
        <v>7.0075530000000006</v>
      </c>
      <c r="Y6" s="69">
        <f t="shared" si="6"/>
        <v>7.1187840000000016</v>
      </c>
      <c r="Z6" s="69">
        <f t="shared" si="7"/>
        <v>7.2300150000000007</v>
      </c>
      <c r="AA6" s="70">
        <f t="shared" si="8"/>
        <v>7.3412460000000017</v>
      </c>
      <c r="AB6" s="58">
        <f t="shared" si="20"/>
        <v>2.9079999999999999</v>
      </c>
      <c r="AC6" s="69">
        <f t="shared" si="9"/>
        <v>8.1424000000000003</v>
      </c>
      <c r="AD6" s="69">
        <f t="shared" si="10"/>
        <v>14.8308</v>
      </c>
      <c r="AE6" s="69">
        <f t="shared" si="11"/>
        <v>13.347720000000002</v>
      </c>
      <c r="AF6" s="69">
        <f t="shared" si="12"/>
        <v>13.570182000000001</v>
      </c>
      <c r="AG6" s="69">
        <f t="shared" si="13"/>
        <v>13.792644000000003</v>
      </c>
      <c r="AH6" s="69">
        <f t="shared" si="14"/>
        <v>14.015106000000001</v>
      </c>
      <c r="AI6" s="69">
        <f t="shared" si="15"/>
        <v>14.237568000000003</v>
      </c>
      <c r="AJ6" s="69">
        <f t="shared" si="16"/>
        <v>14.460030000000001</v>
      </c>
      <c r="AK6" s="70">
        <f t="shared" si="17"/>
        <v>14.682492000000003</v>
      </c>
      <c r="AM6" s="69"/>
      <c r="AN6" s="69"/>
      <c r="AO6" s="69"/>
      <c r="AP6" s="69"/>
      <c r="AQ6" s="69"/>
      <c r="AR6" s="69"/>
      <c r="AS6" s="69"/>
      <c r="AT6" s="69"/>
      <c r="AU6" s="69"/>
    </row>
    <row r="7" spans="1:47" x14ac:dyDescent="0.35">
      <c r="E7" s="55"/>
      <c r="F7" s="55"/>
      <c r="G7" s="64"/>
      <c r="H7" s="58"/>
      <c r="I7" s="69"/>
      <c r="J7" s="69"/>
      <c r="K7" s="69"/>
      <c r="L7" s="69"/>
      <c r="M7" s="69"/>
      <c r="N7" s="69"/>
      <c r="O7" s="69"/>
      <c r="P7" s="69"/>
      <c r="Q7" s="70"/>
      <c r="R7" s="69"/>
      <c r="S7" s="69"/>
      <c r="T7" s="69"/>
      <c r="U7" s="69"/>
      <c r="V7" s="69"/>
      <c r="W7" s="69"/>
      <c r="X7" s="69"/>
      <c r="Y7" s="69"/>
      <c r="Z7" s="69"/>
      <c r="AA7" s="70"/>
      <c r="AB7" s="93"/>
      <c r="AC7" s="69"/>
      <c r="AD7" s="69"/>
      <c r="AE7" s="69"/>
      <c r="AF7" s="55"/>
      <c r="AG7" s="39"/>
      <c r="AH7" s="39"/>
      <c r="AI7" s="39"/>
      <c r="AJ7" s="39"/>
      <c r="AK7" s="18"/>
    </row>
    <row r="8" spans="1:47" x14ac:dyDescent="0.35">
      <c r="D8" s="4" t="s">
        <v>76</v>
      </c>
      <c r="E8" s="55"/>
      <c r="F8" s="55"/>
      <c r="G8" s="64"/>
      <c r="H8" s="109">
        <v>1</v>
      </c>
      <c r="I8" s="108">
        <v>1</v>
      </c>
      <c r="J8" s="108">
        <v>1</v>
      </c>
      <c r="K8" s="108">
        <f>J8*0.9</f>
        <v>0.9</v>
      </c>
      <c r="L8" s="108">
        <f>K8+0.015</f>
        <v>0.91500000000000004</v>
      </c>
      <c r="M8" s="108">
        <f t="shared" ref="M8:Q8" si="21">L8+0.015</f>
        <v>0.93</v>
      </c>
      <c r="N8" s="108">
        <f t="shared" si="21"/>
        <v>0.94500000000000006</v>
      </c>
      <c r="O8" s="108">
        <f t="shared" si="21"/>
        <v>0.96000000000000008</v>
      </c>
      <c r="P8" s="108">
        <f t="shared" si="21"/>
        <v>0.97500000000000009</v>
      </c>
      <c r="Q8" s="110">
        <f t="shared" si="21"/>
        <v>0.9900000000000001</v>
      </c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93"/>
      <c r="AC8" s="69"/>
      <c r="AD8" s="69"/>
      <c r="AE8" s="69"/>
      <c r="AF8" s="55"/>
      <c r="AG8" s="39"/>
      <c r="AH8" s="39"/>
      <c r="AI8" s="39"/>
      <c r="AJ8" s="39"/>
      <c r="AK8" s="18"/>
    </row>
    <row r="9" spans="1:47" ht="15" thickBot="1" x14ac:dyDescent="0.4">
      <c r="E9" s="91"/>
      <c r="F9" s="91"/>
      <c r="G9" s="92"/>
      <c r="H9" s="111"/>
      <c r="I9" s="112"/>
      <c r="J9" s="112"/>
      <c r="K9" s="112"/>
      <c r="L9" s="91"/>
      <c r="M9" s="113"/>
      <c r="N9" s="113"/>
      <c r="O9" s="113"/>
      <c r="P9" s="113"/>
      <c r="Q9" s="114"/>
      <c r="R9" s="55"/>
      <c r="S9" s="69"/>
      <c r="T9" s="69"/>
      <c r="U9" s="69"/>
      <c r="V9" s="55"/>
      <c r="W9" s="39"/>
      <c r="X9" s="39"/>
      <c r="Y9" s="39"/>
      <c r="Z9" s="39"/>
      <c r="AA9" s="18"/>
      <c r="AB9" s="58"/>
      <c r="AC9" s="69"/>
      <c r="AD9" s="69"/>
      <c r="AE9" s="69"/>
      <c r="AF9" s="69"/>
      <c r="AG9" s="69"/>
      <c r="AH9" s="69"/>
      <c r="AI9" s="69"/>
      <c r="AJ9" s="69"/>
      <c r="AK9" s="70"/>
    </row>
    <row r="10" spans="1:47" x14ac:dyDescent="0.35">
      <c r="C10" s="19" t="s">
        <v>33</v>
      </c>
      <c r="D10" s="20" t="s">
        <v>27</v>
      </c>
      <c r="E10" s="53">
        <f>SUM(E4:E5)</f>
        <v>370</v>
      </c>
      <c r="F10" s="53">
        <f t="shared" ref="F10:AK10" si="22">SUM(F4:F5)</f>
        <v>1015</v>
      </c>
      <c r="G10" s="59">
        <f t="shared" si="22"/>
        <v>1865</v>
      </c>
      <c r="H10" s="53">
        <f t="shared" si="22"/>
        <v>5.883</v>
      </c>
      <c r="I10" s="53">
        <f t="shared" si="22"/>
        <v>16.138500000000001</v>
      </c>
      <c r="J10" s="53">
        <f t="shared" si="22"/>
        <v>29.653500000000001</v>
      </c>
      <c r="K10" s="53">
        <f t="shared" si="22"/>
        <v>26.68815</v>
      </c>
      <c r="L10" s="53">
        <f t="shared" si="22"/>
        <v>27.132952499999998</v>
      </c>
      <c r="M10" s="53">
        <f t="shared" si="22"/>
        <v>27.577755000000003</v>
      </c>
      <c r="N10" s="53">
        <f t="shared" si="22"/>
        <v>28.022557500000001</v>
      </c>
      <c r="O10" s="53">
        <f t="shared" si="22"/>
        <v>28.467360000000003</v>
      </c>
      <c r="P10" s="53">
        <f t="shared" si="22"/>
        <v>28.912162500000001</v>
      </c>
      <c r="Q10" s="53">
        <f t="shared" si="22"/>
        <v>29.356965000000002</v>
      </c>
      <c r="R10" s="21">
        <f t="shared" si="22"/>
        <v>1.1766000000000001</v>
      </c>
      <c r="S10" s="53">
        <f t="shared" si="22"/>
        <v>3.2277000000000005</v>
      </c>
      <c r="T10" s="53">
        <f t="shared" si="22"/>
        <v>5.9306999999999999</v>
      </c>
      <c r="U10" s="53">
        <f t="shared" si="22"/>
        <v>5.3376300000000008</v>
      </c>
      <c r="V10" s="53">
        <f t="shared" si="22"/>
        <v>5.4265904999999997</v>
      </c>
      <c r="W10" s="53">
        <f t="shared" si="22"/>
        <v>5.5155510000000003</v>
      </c>
      <c r="X10" s="53">
        <f t="shared" si="22"/>
        <v>5.604511500000001</v>
      </c>
      <c r="Y10" s="53">
        <f t="shared" si="22"/>
        <v>5.6934720000000008</v>
      </c>
      <c r="Z10" s="53">
        <f t="shared" si="22"/>
        <v>5.7824325000000005</v>
      </c>
      <c r="AA10" s="59">
        <f t="shared" si="22"/>
        <v>5.8713930000000003</v>
      </c>
      <c r="AB10" s="99">
        <f t="shared" si="22"/>
        <v>2.3532000000000002</v>
      </c>
      <c r="AC10" s="100">
        <f t="shared" si="22"/>
        <v>6.4554000000000009</v>
      </c>
      <c r="AD10" s="100">
        <f t="shared" si="22"/>
        <v>11.8614</v>
      </c>
      <c r="AE10" s="100">
        <f t="shared" si="22"/>
        <v>10.675260000000002</v>
      </c>
      <c r="AF10" s="100">
        <f t="shared" si="22"/>
        <v>10.853180999999999</v>
      </c>
      <c r="AG10" s="100">
        <f t="shared" si="22"/>
        <v>11.031102000000001</v>
      </c>
      <c r="AH10" s="100">
        <f t="shared" si="22"/>
        <v>11.209023000000002</v>
      </c>
      <c r="AI10" s="100">
        <f t="shared" si="22"/>
        <v>11.386944000000002</v>
      </c>
      <c r="AJ10" s="100">
        <f t="shared" si="22"/>
        <v>11.564865000000001</v>
      </c>
      <c r="AK10" s="101">
        <f t="shared" si="22"/>
        <v>11.742786000000001</v>
      </c>
    </row>
    <row r="11" spans="1:47" x14ac:dyDescent="0.35">
      <c r="C11" s="22" t="s">
        <v>33</v>
      </c>
      <c r="D11" s="4" t="s">
        <v>70</v>
      </c>
      <c r="E11" s="74">
        <f>E6</f>
        <v>50</v>
      </c>
      <c r="F11" s="74">
        <f t="shared" ref="F11:AK11" si="23">F6</f>
        <v>140</v>
      </c>
      <c r="G11" s="78">
        <f t="shared" si="23"/>
        <v>255</v>
      </c>
      <c r="H11" s="75">
        <f t="shared" si="23"/>
        <v>7.27</v>
      </c>
      <c r="I11" s="75">
        <f t="shared" si="23"/>
        <v>20.356000000000002</v>
      </c>
      <c r="J11" s="75">
        <f t="shared" si="23"/>
        <v>37.076999999999998</v>
      </c>
      <c r="K11" s="75">
        <f t="shared" si="23"/>
        <v>33.369300000000003</v>
      </c>
      <c r="L11" s="75">
        <f t="shared" si="23"/>
        <v>33.925454999999999</v>
      </c>
      <c r="M11" s="75">
        <f t="shared" si="23"/>
        <v>34.481610000000003</v>
      </c>
      <c r="N11" s="75">
        <f t="shared" si="23"/>
        <v>35.037765</v>
      </c>
      <c r="O11" s="75">
        <f t="shared" si="23"/>
        <v>35.593920000000004</v>
      </c>
      <c r="P11" s="75">
        <f t="shared" si="23"/>
        <v>36.150075000000001</v>
      </c>
      <c r="Q11" s="75">
        <f t="shared" si="23"/>
        <v>36.706230000000005</v>
      </c>
      <c r="R11" s="76">
        <f t="shared" si="23"/>
        <v>1.454</v>
      </c>
      <c r="S11" s="75">
        <f t="shared" si="23"/>
        <v>4.0712000000000002</v>
      </c>
      <c r="T11" s="75">
        <f t="shared" si="23"/>
        <v>7.4154</v>
      </c>
      <c r="U11" s="75">
        <f t="shared" si="23"/>
        <v>6.6738600000000012</v>
      </c>
      <c r="V11" s="75">
        <f t="shared" si="23"/>
        <v>6.7850910000000004</v>
      </c>
      <c r="W11" s="75">
        <f t="shared" si="23"/>
        <v>6.8963220000000014</v>
      </c>
      <c r="X11" s="75">
        <f t="shared" si="23"/>
        <v>7.0075530000000006</v>
      </c>
      <c r="Y11" s="75">
        <f t="shared" si="23"/>
        <v>7.1187840000000016</v>
      </c>
      <c r="Z11" s="75">
        <f t="shared" si="23"/>
        <v>7.2300150000000007</v>
      </c>
      <c r="AA11" s="77">
        <f t="shared" si="23"/>
        <v>7.3412460000000017</v>
      </c>
      <c r="AB11" s="102">
        <f t="shared" si="23"/>
        <v>2.9079999999999999</v>
      </c>
      <c r="AC11" s="103">
        <f t="shared" si="23"/>
        <v>8.1424000000000003</v>
      </c>
      <c r="AD11" s="103">
        <f t="shared" si="23"/>
        <v>14.8308</v>
      </c>
      <c r="AE11" s="75">
        <f t="shared" si="23"/>
        <v>13.347720000000002</v>
      </c>
      <c r="AF11" s="75">
        <f t="shared" si="23"/>
        <v>13.570182000000001</v>
      </c>
      <c r="AG11" s="75">
        <f t="shared" si="23"/>
        <v>13.792644000000003</v>
      </c>
      <c r="AH11" s="75">
        <f t="shared" si="23"/>
        <v>14.015106000000001</v>
      </c>
      <c r="AI11" s="75">
        <f t="shared" si="23"/>
        <v>14.237568000000003</v>
      </c>
      <c r="AJ11" s="75">
        <f t="shared" si="23"/>
        <v>14.460030000000001</v>
      </c>
      <c r="AK11" s="77">
        <f t="shared" si="23"/>
        <v>14.682492000000003</v>
      </c>
    </row>
    <row r="12" spans="1:47" ht="15" thickBot="1" x14ac:dyDescent="0.4">
      <c r="C12" s="140" t="s">
        <v>34</v>
      </c>
      <c r="D12" s="140"/>
      <c r="E12" s="24">
        <f>E10+E11</f>
        <v>420</v>
      </c>
      <c r="F12" s="24">
        <f t="shared" ref="F12:G12" si="24">F10+F11</f>
        <v>1155</v>
      </c>
      <c r="G12" s="25">
        <f t="shared" si="24"/>
        <v>2120</v>
      </c>
      <c r="H12" s="24">
        <f t="shared" ref="H12:L12" si="25">H10+H11</f>
        <v>13.152999999999999</v>
      </c>
      <c r="I12" s="24">
        <f t="shared" si="25"/>
        <v>36.494500000000002</v>
      </c>
      <c r="J12" s="24">
        <f t="shared" si="25"/>
        <v>66.730500000000006</v>
      </c>
      <c r="K12" s="24">
        <f t="shared" si="25"/>
        <v>60.057450000000003</v>
      </c>
      <c r="L12" s="24">
        <f t="shared" si="25"/>
        <v>61.058407500000001</v>
      </c>
      <c r="M12" s="24">
        <f t="shared" ref="M12:Q12" si="26">M10+M11</f>
        <v>62.059365000000007</v>
      </c>
      <c r="N12" s="24">
        <f t="shared" si="26"/>
        <v>63.060322499999998</v>
      </c>
      <c r="O12" s="24">
        <f t="shared" si="26"/>
        <v>64.061280000000011</v>
      </c>
      <c r="P12" s="24">
        <f t="shared" si="26"/>
        <v>65.062237500000009</v>
      </c>
      <c r="Q12" s="24">
        <f t="shared" si="26"/>
        <v>66.063195000000007</v>
      </c>
      <c r="R12" s="23">
        <f t="shared" ref="R12:V12" si="27">R10+R11</f>
        <v>2.6306000000000003</v>
      </c>
      <c r="S12" s="24">
        <f t="shared" si="27"/>
        <v>7.2989000000000006</v>
      </c>
      <c r="T12" s="24">
        <f t="shared" si="27"/>
        <v>13.3461</v>
      </c>
      <c r="U12" s="24">
        <f t="shared" si="27"/>
        <v>12.011490000000002</v>
      </c>
      <c r="V12" s="24">
        <f t="shared" si="27"/>
        <v>12.211681500000001</v>
      </c>
      <c r="W12" s="24">
        <f t="shared" ref="W12:AA12" si="28">W10+W11</f>
        <v>12.411873000000002</v>
      </c>
      <c r="X12" s="24">
        <f t="shared" si="28"/>
        <v>12.612064500000002</v>
      </c>
      <c r="Y12" s="24">
        <f t="shared" si="28"/>
        <v>12.812256000000001</v>
      </c>
      <c r="Z12" s="24">
        <f t="shared" si="28"/>
        <v>13.0124475</v>
      </c>
      <c r="AA12" s="25">
        <f t="shared" si="28"/>
        <v>13.212639000000003</v>
      </c>
      <c r="AB12" s="23">
        <f t="shared" ref="AB12:AK12" si="29">AB10+AB11</f>
        <v>5.2612000000000005</v>
      </c>
      <c r="AC12" s="24">
        <f t="shared" si="29"/>
        <v>14.597800000000001</v>
      </c>
      <c r="AD12" s="24">
        <f t="shared" si="29"/>
        <v>26.6922</v>
      </c>
      <c r="AE12" s="24">
        <f t="shared" si="29"/>
        <v>24.022980000000004</v>
      </c>
      <c r="AF12" s="24">
        <f t="shared" si="29"/>
        <v>24.423363000000002</v>
      </c>
      <c r="AG12" s="24">
        <f t="shared" si="29"/>
        <v>24.823746000000003</v>
      </c>
      <c r="AH12" s="24">
        <f t="shared" si="29"/>
        <v>25.224129000000005</v>
      </c>
      <c r="AI12" s="24">
        <f t="shared" si="29"/>
        <v>25.624512000000003</v>
      </c>
      <c r="AJ12" s="24">
        <f t="shared" si="29"/>
        <v>26.024895000000001</v>
      </c>
      <c r="AK12" s="25">
        <f t="shared" si="29"/>
        <v>26.425278000000006</v>
      </c>
    </row>
    <row r="13" spans="1:47" s="11" customFormat="1" x14ac:dyDescent="0.35"/>
    <row r="14" spans="1:47" s="9" customFormat="1" x14ac:dyDescent="0.35">
      <c r="N14" s="9" t="s">
        <v>35</v>
      </c>
    </row>
    <row r="15" spans="1:47" s="9" customFormat="1" ht="36.5" thickBot="1" x14ac:dyDescent="0.85">
      <c r="A15" s="138" t="s">
        <v>36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4"/>
      <c r="U15" s="4"/>
      <c r="V15" s="4"/>
      <c r="W15" s="4"/>
      <c r="X15" s="4"/>
    </row>
    <row r="16" spans="1:47" ht="30.4" customHeight="1" thickBot="1" x14ac:dyDescent="0.4">
      <c r="E16" s="141" t="s">
        <v>37</v>
      </c>
      <c r="F16" s="142"/>
      <c r="G16" s="143"/>
      <c r="H16" s="130" t="s">
        <v>65</v>
      </c>
      <c r="I16" s="131"/>
      <c r="J16" s="131"/>
      <c r="K16" s="131"/>
      <c r="L16" s="131"/>
      <c r="M16" s="131"/>
      <c r="N16" s="131"/>
      <c r="O16" s="131"/>
      <c r="P16" s="131"/>
      <c r="Q16" s="132"/>
      <c r="AC16" s="94"/>
      <c r="AD16" s="94"/>
      <c r="AE16" s="94"/>
      <c r="AF16" s="94"/>
    </row>
    <row r="17" spans="1:34" x14ac:dyDescent="0.35">
      <c r="B17" s="12" t="s">
        <v>20</v>
      </c>
      <c r="C17" s="12" t="s">
        <v>21</v>
      </c>
      <c r="D17" s="13" t="s">
        <v>22</v>
      </c>
      <c r="E17" s="14" t="s">
        <v>24</v>
      </c>
      <c r="F17" s="15" t="s">
        <v>7</v>
      </c>
      <c r="G17" s="16" t="s">
        <v>8</v>
      </c>
      <c r="H17" s="65" t="s">
        <v>6</v>
      </c>
      <c r="I17" s="12" t="s">
        <v>7</v>
      </c>
      <c r="J17" s="12" t="s">
        <v>8</v>
      </c>
      <c r="K17" s="12" t="s">
        <v>9</v>
      </c>
      <c r="L17" s="12" t="s">
        <v>10</v>
      </c>
      <c r="M17" s="12" t="s">
        <v>11</v>
      </c>
      <c r="N17" s="12" t="s">
        <v>12</v>
      </c>
      <c r="O17" s="12" t="s">
        <v>13</v>
      </c>
      <c r="P17" s="12" t="s">
        <v>14</v>
      </c>
      <c r="Q17" s="13" t="s">
        <v>15</v>
      </c>
      <c r="AC17" s="94"/>
      <c r="AD17" s="94"/>
      <c r="AE17" s="94"/>
      <c r="AF17" s="94"/>
    </row>
    <row r="18" spans="1:34" x14ac:dyDescent="0.35">
      <c r="C18" s="4" t="s">
        <v>60</v>
      </c>
      <c r="D18" s="4" t="s">
        <v>27</v>
      </c>
      <c r="E18" s="87">
        <f>2900000*60%</f>
        <v>1740000</v>
      </c>
      <c r="F18" s="82">
        <f>5075000*60%</f>
        <v>3045000</v>
      </c>
      <c r="G18" s="82">
        <f>6525000*60%</f>
        <v>3915000</v>
      </c>
      <c r="H18" s="87">
        <v>0</v>
      </c>
      <c r="I18" s="82">
        <v>0</v>
      </c>
      <c r="J18" s="82">
        <v>0</v>
      </c>
      <c r="K18" s="82">
        <f>AE4*$G29*1000</f>
        <v>281988</v>
      </c>
      <c r="L18" s="82">
        <f t="shared" ref="L18:Q20" si="30">AF4*$G29*1000</f>
        <v>286687.8</v>
      </c>
      <c r="M18" s="82">
        <f t="shared" si="30"/>
        <v>291387.60000000003</v>
      </c>
      <c r="N18" s="82">
        <f t="shared" si="30"/>
        <v>296087.40000000002</v>
      </c>
      <c r="O18" s="82">
        <f t="shared" si="30"/>
        <v>300787.20000000007</v>
      </c>
      <c r="P18" s="82">
        <f t="shared" si="30"/>
        <v>305487</v>
      </c>
      <c r="Q18" s="83">
        <f t="shared" si="30"/>
        <v>310186.80000000005</v>
      </c>
      <c r="AC18" s="94"/>
      <c r="AD18" s="94"/>
      <c r="AE18" s="94"/>
      <c r="AF18" s="94"/>
    </row>
    <row r="19" spans="1:34" x14ac:dyDescent="0.35">
      <c r="C19" s="4" t="s">
        <v>61</v>
      </c>
      <c r="D19" s="4" t="s">
        <v>26</v>
      </c>
      <c r="E19" s="87">
        <f>2900000*40%</f>
        <v>1160000</v>
      </c>
      <c r="F19" s="82">
        <f>5075000*40%</f>
        <v>2030000</v>
      </c>
      <c r="G19" s="82">
        <f>6525000*40%</f>
        <v>2610000</v>
      </c>
      <c r="H19" s="87">
        <v>0</v>
      </c>
      <c r="I19" s="82">
        <v>0</v>
      </c>
      <c r="J19" s="82">
        <v>0</v>
      </c>
      <c r="K19" s="82">
        <f t="shared" ref="K19:K20" si="31">AE5*$G30*1000</f>
        <v>145022.39999999999</v>
      </c>
      <c r="L19" s="82">
        <f t="shared" si="30"/>
        <v>147439.44</v>
      </c>
      <c r="M19" s="82">
        <f t="shared" si="30"/>
        <v>149856.48000000001</v>
      </c>
      <c r="N19" s="82">
        <f t="shared" si="30"/>
        <v>152273.52000000002</v>
      </c>
      <c r="O19" s="82">
        <f t="shared" si="30"/>
        <v>154690.56</v>
      </c>
      <c r="P19" s="82">
        <f t="shared" si="30"/>
        <v>157107.6</v>
      </c>
      <c r="Q19" s="83">
        <f t="shared" si="30"/>
        <v>159524.64000000001</v>
      </c>
      <c r="AD19" s="95"/>
      <c r="AE19" s="95"/>
      <c r="AF19" s="95"/>
      <c r="AH19" s="95"/>
    </row>
    <row r="20" spans="1:34" x14ac:dyDescent="0.35">
      <c r="C20" s="4" t="s">
        <v>68</v>
      </c>
      <c r="D20" s="4" t="s">
        <v>70</v>
      </c>
      <c r="E20" s="87">
        <v>2900000</v>
      </c>
      <c r="F20" s="82">
        <v>5075000</v>
      </c>
      <c r="G20" s="82">
        <v>6525000</v>
      </c>
      <c r="H20" s="87">
        <v>0</v>
      </c>
      <c r="I20" s="82">
        <v>0</v>
      </c>
      <c r="J20" s="82">
        <v>0</v>
      </c>
      <c r="K20" s="82">
        <f t="shared" si="31"/>
        <v>533908.80000000016</v>
      </c>
      <c r="L20" s="82">
        <f t="shared" si="30"/>
        <v>542807.28</v>
      </c>
      <c r="M20" s="82">
        <f t="shared" si="30"/>
        <v>551705.76</v>
      </c>
      <c r="N20" s="82">
        <f t="shared" si="30"/>
        <v>560604.24</v>
      </c>
      <c r="O20" s="82">
        <f t="shared" si="30"/>
        <v>569502.7200000002</v>
      </c>
      <c r="P20" s="82">
        <f t="shared" si="30"/>
        <v>578401.20000000007</v>
      </c>
      <c r="Q20" s="83">
        <f t="shared" si="30"/>
        <v>587299.68000000005</v>
      </c>
    </row>
    <row r="21" spans="1:34" ht="15" thickBot="1" x14ac:dyDescent="0.4">
      <c r="E21" s="96"/>
      <c r="F21" s="97"/>
      <c r="G21" s="98"/>
      <c r="H21" s="96"/>
      <c r="I21" s="97"/>
      <c r="J21" s="97"/>
      <c r="K21" s="97"/>
      <c r="L21" s="97"/>
      <c r="M21" s="97"/>
      <c r="N21" s="97"/>
      <c r="O21" s="97"/>
      <c r="P21" s="97"/>
      <c r="Q21" s="98"/>
      <c r="AB21" s="106"/>
      <c r="AC21" s="2"/>
      <c r="AD21" s="106"/>
      <c r="AF21" s="106"/>
      <c r="AG21" s="106"/>
      <c r="AH21" s="106"/>
    </row>
    <row r="22" spans="1:34" x14ac:dyDescent="0.35">
      <c r="C22" s="19" t="s">
        <v>33</v>
      </c>
      <c r="D22" s="104" t="s">
        <v>27</v>
      </c>
      <c r="E22" s="28">
        <f>SUM(E18:E19)</f>
        <v>2900000</v>
      </c>
      <c r="F22" s="29">
        <f>SUM(F18:F19)</f>
        <v>5075000</v>
      </c>
      <c r="G22" s="29">
        <f>SUM(G18:G19)</f>
        <v>6525000</v>
      </c>
      <c r="H22" s="28">
        <f t="shared" ref="H22:P22" si="32">SUM(H18:H19)</f>
        <v>0</v>
      </c>
      <c r="I22" s="29">
        <f t="shared" si="32"/>
        <v>0</v>
      </c>
      <c r="J22" s="29">
        <f t="shared" si="32"/>
        <v>0</v>
      </c>
      <c r="K22" s="29">
        <f t="shared" si="32"/>
        <v>427010.4</v>
      </c>
      <c r="L22" s="29">
        <f t="shared" si="32"/>
        <v>434127.24</v>
      </c>
      <c r="M22" s="29">
        <f t="shared" si="32"/>
        <v>441244.08000000007</v>
      </c>
      <c r="N22" s="29">
        <f t="shared" si="32"/>
        <v>448360.92000000004</v>
      </c>
      <c r="O22" s="29">
        <f t="shared" si="32"/>
        <v>455477.76000000007</v>
      </c>
      <c r="P22" s="29">
        <f t="shared" si="32"/>
        <v>462594.6</v>
      </c>
      <c r="Q22" s="60">
        <f>SUM(Q18:Q19)</f>
        <v>469711.44000000006</v>
      </c>
      <c r="AE22" s="95"/>
    </row>
    <row r="23" spans="1:34" x14ac:dyDescent="0.35">
      <c r="C23" s="22" t="s">
        <v>33</v>
      </c>
      <c r="D23" s="105" t="s">
        <v>70</v>
      </c>
      <c r="E23" s="26">
        <f>E20</f>
        <v>2900000</v>
      </c>
      <c r="F23" s="54">
        <f>F20</f>
        <v>5075000</v>
      </c>
      <c r="G23" s="54">
        <f>G20</f>
        <v>6525000</v>
      </c>
      <c r="H23" s="26">
        <f t="shared" ref="H23:Q23" si="33">H20</f>
        <v>0</v>
      </c>
      <c r="I23" s="54">
        <f t="shared" si="33"/>
        <v>0</v>
      </c>
      <c r="J23" s="54">
        <f t="shared" si="33"/>
        <v>0</v>
      </c>
      <c r="K23" s="54">
        <f t="shared" si="33"/>
        <v>533908.80000000016</v>
      </c>
      <c r="L23" s="54">
        <f t="shared" si="33"/>
        <v>542807.28</v>
      </c>
      <c r="M23" s="54">
        <f t="shared" si="33"/>
        <v>551705.76</v>
      </c>
      <c r="N23" s="54">
        <f t="shared" si="33"/>
        <v>560604.24</v>
      </c>
      <c r="O23" s="54">
        <f t="shared" si="33"/>
        <v>569502.7200000002</v>
      </c>
      <c r="P23" s="54">
        <f t="shared" si="33"/>
        <v>578401.20000000007</v>
      </c>
      <c r="Q23" s="61">
        <f t="shared" si="33"/>
        <v>587299.68000000005</v>
      </c>
    </row>
    <row r="24" spans="1:34" ht="15" thickBot="1" x14ac:dyDescent="0.4">
      <c r="C24" s="140" t="s">
        <v>34</v>
      </c>
      <c r="D24" s="140"/>
      <c r="E24" s="30">
        <f t="shared" ref="E24:G24" si="34">E22+E23</f>
        <v>5800000</v>
      </c>
      <c r="F24" s="31">
        <f>F22+F23</f>
        <v>10150000</v>
      </c>
      <c r="G24" s="31">
        <f t="shared" si="34"/>
        <v>13050000</v>
      </c>
      <c r="H24" s="30">
        <f t="shared" ref="H24:L24" si="35">H22+H23</f>
        <v>0</v>
      </c>
      <c r="I24" s="31">
        <f t="shared" si="35"/>
        <v>0</v>
      </c>
      <c r="J24" s="31">
        <f t="shared" si="35"/>
        <v>0</v>
      </c>
      <c r="K24" s="31">
        <f>K22+K23</f>
        <v>960919.20000000019</v>
      </c>
      <c r="L24" s="31">
        <f t="shared" si="35"/>
        <v>976934.52</v>
      </c>
      <c r="M24" s="31">
        <f t="shared" ref="M24:Q24" si="36">M22+M23</f>
        <v>992949.84000000008</v>
      </c>
      <c r="N24" s="31">
        <f t="shared" si="36"/>
        <v>1008965.16</v>
      </c>
      <c r="O24" s="31">
        <f t="shared" si="36"/>
        <v>1024980.4800000002</v>
      </c>
      <c r="P24" s="31">
        <f t="shared" si="36"/>
        <v>1040995.8</v>
      </c>
      <c r="Q24" s="62">
        <f t="shared" si="36"/>
        <v>1057011.1200000001</v>
      </c>
    </row>
    <row r="25" spans="1:34" s="11" customFormat="1" x14ac:dyDescent="0.35"/>
    <row r="26" spans="1:34" s="9" customFormat="1" ht="36" x14ac:dyDescent="0.8">
      <c r="A26" s="138" t="s">
        <v>39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</row>
    <row r="27" spans="1:34" ht="15" thickBot="1" x14ac:dyDescent="0.4">
      <c r="E27" s="139" t="s">
        <v>40</v>
      </c>
      <c r="F27" s="139"/>
      <c r="G27" s="139"/>
      <c r="H27" s="139"/>
      <c r="I27" s="139"/>
      <c r="J27" s="139"/>
      <c r="K27" s="139"/>
      <c r="L27" s="139"/>
    </row>
    <row r="28" spans="1:34" x14ac:dyDescent="0.35">
      <c r="B28" s="12"/>
      <c r="C28" s="12" t="s">
        <v>21</v>
      </c>
      <c r="D28" s="13" t="s">
        <v>22</v>
      </c>
      <c r="E28" s="49" t="s">
        <v>41</v>
      </c>
      <c r="F28" s="12" t="s">
        <v>42</v>
      </c>
      <c r="G28" s="12" t="s">
        <v>66</v>
      </c>
      <c r="H28" s="50" t="s">
        <v>42</v>
      </c>
      <c r="I28" s="119" t="s">
        <v>79</v>
      </c>
      <c r="J28" s="50" t="s">
        <v>42</v>
      </c>
    </row>
    <row r="29" spans="1:34" ht="21" customHeight="1" x14ac:dyDescent="0.35">
      <c r="C29" s="4" t="s">
        <v>25</v>
      </c>
      <c r="D29" s="4" t="s">
        <v>31</v>
      </c>
      <c r="E29" s="51">
        <v>1000</v>
      </c>
      <c r="F29" s="73" t="s">
        <v>67</v>
      </c>
      <c r="G29" s="48">
        <v>40</v>
      </c>
      <c r="H29" s="47" t="s">
        <v>75</v>
      </c>
      <c r="I29" s="4">
        <v>17.5</v>
      </c>
      <c r="J29" s="4" t="s">
        <v>80</v>
      </c>
    </row>
    <row r="30" spans="1:34" ht="19" customHeight="1" x14ac:dyDescent="0.35">
      <c r="C30" s="4" t="s">
        <v>25</v>
      </c>
      <c r="D30" s="4" t="s">
        <v>26</v>
      </c>
      <c r="E30" s="51">
        <v>1000</v>
      </c>
      <c r="F30" s="73" t="s">
        <v>67</v>
      </c>
      <c r="G30" s="48">
        <v>40</v>
      </c>
      <c r="H30" s="47" t="s">
        <v>75</v>
      </c>
      <c r="I30" s="4">
        <v>13.5</v>
      </c>
      <c r="J30" s="4" t="s">
        <v>80</v>
      </c>
    </row>
    <row r="31" spans="1:34" ht="16" customHeight="1" x14ac:dyDescent="0.35">
      <c r="C31" s="4" t="s">
        <v>68</v>
      </c>
      <c r="D31" s="4" t="s">
        <v>70</v>
      </c>
      <c r="E31" s="51">
        <v>1000</v>
      </c>
      <c r="F31" s="73" t="s">
        <v>67</v>
      </c>
      <c r="G31" s="48">
        <v>40</v>
      </c>
      <c r="H31" s="47" t="s">
        <v>75</v>
      </c>
      <c r="I31" s="4">
        <v>145.4</v>
      </c>
      <c r="J31" s="4" t="s">
        <v>80</v>
      </c>
    </row>
    <row r="32" spans="1:34" x14ac:dyDescent="0.35">
      <c r="E32" s="51"/>
      <c r="F32" s="45"/>
      <c r="G32" s="48"/>
      <c r="H32" s="47"/>
    </row>
    <row r="33" spans="1:19" s="11" customFormat="1" x14ac:dyDescent="0.35"/>
    <row r="34" spans="1:19" ht="36" x14ac:dyDescent="0.8">
      <c r="A34" s="138" t="s">
        <v>44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</row>
    <row r="35" spans="1:19" x14ac:dyDescent="0.35">
      <c r="B35" s="137" t="s">
        <v>92</v>
      </c>
      <c r="C35" s="137"/>
    </row>
    <row r="36" spans="1:19" x14ac:dyDescent="0.35">
      <c r="B36" s="10" t="s">
        <v>45</v>
      </c>
      <c r="C36" s="10"/>
      <c r="D36" s="4" t="s">
        <v>85</v>
      </c>
    </row>
    <row r="37" spans="1:19" s="9" customFormat="1" x14ac:dyDescent="0.35">
      <c r="B37" s="9" t="s">
        <v>46</v>
      </c>
      <c r="C37" s="35">
        <v>7.9000000000000001E-2</v>
      </c>
      <c r="H37" s="4"/>
      <c r="I37" s="4"/>
      <c r="J37" s="4"/>
      <c r="K37" s="4"/>
    </row>
    <row r="38" spans="1:19" s="9" customFormat="1" x14ac:dyDescent="0.35">
      <c r="B38" s="33" t="s">
        <v>47</v>
      </c>
      <c r="C38" s="36">
        <v>0.14899999999999999</v>
      </c>
      <c r="H38" s="4"/>
      <c r="I38" s="4"/>
      <c r="J38" s="4"/>
      <c r="K38" s="4"/>
    </row>
    <row r="39" spans="1:19" x14ac:dyDescent="0.35">
      <c r="B39" s="33" t="s">
        <v>48</v>
      </c>
      <c r="C39" s="35">
        <v>0.184</v>
      </c>
    </row>
    <row r="40" spans="1:19" x14ac:dyDescent="0.35">
      <c r="B40" s="33" t="s">
        <v>49</v>
      </c>
      <c r="C40" s="35">
        <v>0.253</v>
      </c>
    </row>
    <row r="41" spans="1:19" x14ac:dyDescent="0.35">
      <c r="B41" s="37" t="s">
        <v>50</v>
      </c>
      <c r="C41" s="38">
        <f>AVERAGE(C37:C40)</f>
        <v>0.16625000000000001</v>
      </c>
      <c r="I41" s="57"/>
    </row>
    <row r="43" spans="1:19" x14ac:dyDescent="0.35">
      <c r="B43" s="137" t="s">
        <v>51</v>
      </c>
      <c r="C43" s="137"/>
      <c r="D43" s="9" t="s">
        <v>52</v>
      </c>
    </row>
    <row r="44" spans="1:19" x14ac:dyDescent="0.35">
      <c r="B44" s="10" t="s">
        <v>45</v>
      </c>
      <c r="C44" s="32"/>
    </row>
    <row r="45" spans="1:19" x14ac:dyDescent="0.35">
      <c r="B45" s="4" t="s">
        <v>46</v>
      </c>
      <c r="C45" s="35">
        <v>1.9E-2</v>
      </c>
    </row>
    <row r="46" spans="1:19" x14ac:dyDescent="0.35">
      <c r="B46" s="4" t="s">
        <v>47</v>
      </c>
      <c r="C46" s="35">
        <v>1.6E-2</v>
      </c>
    </row>
    <row r="47" spans="1:19" x14ac:dyDescent="0.35">
      <c r="B47" s="4" t="s">
        <v>48</v>
      </c>
      <c r="C47" s="35">
        <v>2.5000000000000001E-2</v>
      </c>
    </row>
    <row r="48" spans="1:19" x14ac:dyDescent="0.35">
      <c r="B48" s="4" t="s">
        <v>49</v>
      </c>
      <c r="C48" s="35">
        <v>1.6E-2</v>
      </c>
    </row>
    <row r="49" spans="1:19" x14ac:dyDescent="0.35">
      <c r="B49" s="6" t="s">
        <v>50</v>
      </c>
      <c r="C49" s="38">
        <f>AVERAGE(C45:C48)</f>
        <v>1.9000000000000003E-2</v>
      </c>
    </row>
    <row r="50" spans="1:19" x14ac:dyDescent="0.35">
      <c r="B50" s="6"/>
      <c r="C50" s="38"/>
    </row>
    <row r="51" spans="1:19" x14ac:dyDescent="0.35">
      <c r="B51" s="6" t="s">
        <v>71</v>
      </c>
      <c r="C51" s="71">
        <v>4.19E-2</v>
      </c>
      <c r="D51" s="4" t="s">
        <v>83</v>
      </c>
    </row>
    <row r="52" spans="1:19" x14ac:dyDescent="0.35">
      <c r="B52" s="6"/>
      <c r="C52" s="38"/>
    </row>
    <row r="53" spans="1:19" x14ac:dyDescent="0.35">
      <c r="B53" s="6" t="s">
        <v>53</v>
      </c>
      <c r="C53" s="9">
        <v>120</v>
      </c>
      <c r="D53" s="9" t="s">
        <v>72</v>
      </c>
    </row>
    <row r="54" spans="1:19" s="11" customFormat="1" x14ac:dyDescent="0.35"/>
    <row r="55" spans="1:19" s="32" customFormat="1" ht="36" x14ac:dyDescent="0.8">
      <c r="A55" s="138" t="s">
        <v>54</v>
      </c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</row>
    <row r="56" spans="1:19" s="9" customFormat="1" ht="29" x14ac:dyDescent="0.35">
      <c r="B56" s="72" t="s">
        <v>55</v>
      </c>
      <c r="C56" s="71">
        <v>7.2800000000000004E-2</v>
      </c>
      <c r="D56" s="9" t="s">
        <v>84</v>
      </c>
    </row>
    <row r="57" spans="1:19" s="9" customFormat="1" ht="12.75" customHeight="1" x14ac:dyDescent="0.35"/>
    <row r="58" spans="1:19" s="9" customFormat="1" x14ac:dyDescent="0.35">
      <c r="B58" s="145" t="s">
        <v>56</v>
      </c>
      <c r="C58" s="145"/>
      <c r="E58" s="90"/>
      <c r="F58" s="136"/>
      <c r="G58" s="136"/>
      <c r="H58" s="136"/>
      <c r="I58" s="136"/>
    </row>
    <row r="59" spans="1:19" s="9" customFormat="1" x14ac:dyDescent="0.35">
      <c r="C59" s="40" t="s">
        <v>57</v>
      </c>
      <c r="D59" s="40" t="s">
        <v>58</v>
      </c>
    </row>
    <row r="60" spans="1:19" s="9" customFormat="1" x14ac:dyDescent="0.35">
      <c r="B60" s="90" t="s">
        <v>62</v>
      </c>
      <c r="C60" s="41">
        <v>7.9560000000000006E-2</v>
      </c>
      <c r="D60" s="42">
        <v>0.28113100000000002</v>
      </c>
      <c r="F60" s="90"/>
      <c r="G60" s="90"/>
      <c r="H60" s="90"/>
      <c r="I60" s="90"/>
    </row>
    <row r="61" spans="1:19" s="9" customFormat="1" x14ac:dyDescent="0.35">
      <c r="B61" s="90" t="s">
        <v>63</v>
      </c>
      <c r="C61" s="43">
        <v>8.2040000000000002E-2</v>
      </c>
      <c r="D61" s="44">
        <v>0.30743199999999998</v>
      </c>
      <c r="F61" s="90"/>
      <c r="G61" s="90"/>
      <c r="H61" s="90"/>
      <c r="I61" s="90"/>
    </row>
    <row r="62" spans="1:19" s="9" customFormat="1" x14ac:dyDescent="0.35">
      <c r="B62" s="90" t="s">
        <v>64</v>
      </c>
      <c r="C62" s="43">
        <v>6.7809999999999995E-2</v>
      </c>
      <c r="D62" s="44">
        <v>0.30000599999999999</v>
      </c>
      <c r="F62" s="90"/>
      <c r="G62" s="90"/>
      <c r="H62" s="90"/>
      <c r="I62" s="90"/>
    </row>
    <row r="63" spans="1:19" s="33" customFormat="1" x14ac:dyDescent="0.35">
      <c r="B63" s="123"/>
      <c r="C63" s="41"/>
    </row>
    <row r="64" spans="1:19" s="33" customFormat="1" x14ac:dyDescent="0.35">
      <c r="D64" s="41"/>
    </row>
    <row r="65" spans="2:4" s="33" customFormat="1" x14ac:dyDescent="0.35">
      <c r="C65" s="41"/>
      <c r="D65" s="41"/>
    </row>
    <row r="66" spans="2:4" s="33" customFormat="1" x14ac:dyDescent="0.35">
      <c r="C66" s="123"/>
      <c r="D66" s="124"/>
    </row>
    <row r="67" spans="2:4" s="39" customFormat="1" x14ac:dyDescent="0.35"/>
    <row r="70" spans="2:4" x14ac:dyDescent="0.35">
      <c r="B70" s="9"/>
    </row>
  </sheetData>
  <mergeCells count="18">
    <mergeCell ref="AB2:AK2"/>
    <mergeCell ref="A1:S1"/>
    <mergeCell ref="C12:D12"/>
    <mergeCell ref="A15:S15"/>
    <mergeCell ref="E2:G2"/>
    <mergeCell ref="H2:Q2"/>
    <mergeCell ref="R2:AA2"/>
    <mergeCell ref="B35:C35"/>
    <mergeCell ref="B43:C43"/>
    <mergeCell ref="A55:S55"/>
    <mergeCell ref="F58:I58"/>
    <mergeCell ref="E16:G16"/>
    <mergeCell ref="C24:D24"/>
    <mergeCell ref="A26:S26"/>
    <mergeCell ref="E27:L27"/>
    <mergeCell ref="A34:S34"/>
    <mergeCell ref="H16:Q16"/>
    <mergeCell ref="B58:C58"/>
  </mergeCells>
  <phoneticPr fontId="16" type="noConversion"/>
  <pageMargins left="0.7" right="0.7" top="0.75" bottom="0.75" header="0.3" footer="0.3"/>
  <pageSetup orientation="portrait" r:id="rId1"/>
  <ignoredErrors>
    <ignoredError sqref="E22:G22 E10:G10 H22:J22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Results</vt:lpstr>
      <vt:lpstr>ENO Input Assumptions</vt:lpstr>
      <vt:lpstr>TNO-AAE Input Assumptions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Ingram, Elizabeth</dc:creator>
  <cp:keywords/>
  <dc:description/>
  <cp:lastModifiedBy>BOLEWARE, KEVIN T</cp:lastModifiedBy>
  <cp:revision/>
  <dcterms:created xsi:type="dcterms:W3CDTF">2019-04-22T18:57:36Z</dcterms:created>
  <dcterms:modified xsi:type="dcterms:W3CDTF">2025-05-30T21:48:34Z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{2F9F5912-D8C6-472C-9D89-4896A9706343}</vt:lpwstr>
  </property>
  <property fmtid="{D5CDD505-2E9C-101B-9397-08002B2CF9AE}" pid="3" name="MSIP_Label_4391f082-e357-48ae-be1c-7e151bab59c6_Enabled">
    <vt:lpwstr>true</vt:lpwstr>
  </property>
  <property fmtid="{D5CDD505-2E9C-101B-9397-08002B2CF9AE}" pid="4" name="MSIP_Label_4391f082-e357-48ae-be1c-7e151bab59c6_SetDate">
    <vt:lpwstr>2021-02-27T00:24:58Z</vt:lpwstr>
  </property>
  <property fmtid="{D5CDD505-2E9C-101B-9397-08002B2CF9AE}" pid="5" name="MSIP_Label_4391f082-e357-48ae-be1c-7e151bab59c6_Method">
    <vt:lpwstr>Standard</vt:lpwstr>
  </property>
  <property fmtid="{D5CDD505-2E9C-101B-9397-08002B2CF9AE}" pid="6" name="MSIP_Label_4391f082-e357-48ae-be1c-7e151bab59c6_Name">
    <vt:lpwstr>4391f082-e357-48ae-be1c-7e151bab59c6</vt:lpwstr>
  </property>
  <property fmtid="{D5CDD505-2E9C-101B-9397-08002B2CF9AE}" pid="7" name="MSIP_Label_4391f082-e357-48ae-be1c-7e151bab59c6_SiteId">
    <vt:lpwstr>e0c13469-6a2d-4ac3-835b-8ec9ed03c9a7</vt:lpwstr>
  </property>
  <property fmtid="{D5CDD505-2E9C-101B-9397-08002B2CF9AE}" pid="8" name="MSIP_Label_4391f082-e357-48ae-be1c-7e151bab59c6_ActionId">
    <vt:lpwstr>51d01c72-f9c8-4b2c-ac33-5c10477df777</vt:lpwstr>
  </property>
  <property fmtid="{D5CDD505-2E9C-101B-9397-08002B2CF9AE}" pid="9" name="MSIP_Label_4391f082-e357-48ae-be1c-7e151bab59c6_ContentBits">
    <vt:lpwstr>0</vt:lpwstr>
  </property>
</Properties>
</file>