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s A-1, A-2" sheetId="1" r:id="rId4"/>
    <sheet state="visible" name="Dynamic Version of Table A-1" sheetId="2" r:id="rId5"/>
  </sheets>
  <definedNames>
    <definedName localSheetId="1" name="_ftnref2">'Dynamic Version of Table A-1'!$C$15</definedName>
    <definedName localSheetId="0" name="_Hlk79069717">#REF!</definedName>
    <definedName localSheetId="0" name="_ftn1">#REF!</definedName>
    <definedName localSheetId="1" name="_ftn2">#REF!</definedName>
    <definedName localSheetId="0" name="_ftn2">#REF!</definedName>
    <definedName localSheetId="1" name="_Hlk79069717">#REF!</definedName>
    <definedName localSheetId="1" name="_ftn1">#REF!</definedName>
    <definedName localSheetId="0" name="_ftnref1">'Tables A-1, A-2'!$D$6</definedName>
    <definedName localSheetId="1" name="_ftnref1">'Dynamic Version of Table A-1'!$D$6</definedName>
    <definedName localSheetId="0" name="_ftnref2">'Tables A-1, A-2'!$C$15</definedName>
  </definedNames>
  <calcPr/>
  <extLst>
    <ext uri="GoogleSheetsCustomDataVersion1">
      <go:sheetsCustomData xmlns:go="http://customooxmlschemas.google.com/" r:id="rId6" roundtripDataSignature="AMtx7mi5jvVhXdFxD5lZQWxOkLLbHbZ7Zw=="/>
    </ext>
  </extLst>
</workbook>
</file>

<file path=xl/sharedStrings.xml><?xml version="1.0" encoding="utf-8"?>
<sst xmlns="http://schemas.openxmlformats.org/spreadsheetml/2006/main" count="162" uniqueCount="79">
  <si>
    <r>
      <rPr>
        <rFont val="Calibri"/>
        <b/>
        <color theme="1"/>
        <sz val="11.0"/>
      </rPr>
      <t>Table A-1: Net CO</t>
    </r>
    <r>
      <rPr>
        <rFont val="Calibri"/>
        <b/>
        <color theme="1"/>
        <sz val="11.0"/>
        <vertAlign val="subscript"/>
      </rPr>
      <t>2</t>
    </r>
    <r>
      <rPr>
        <rFont val="Calibri"/>
        <b/>
        <color theme="1"/>
        <sz val="11.0"/>
      </rPr>
      <t xml:space="preserve"> Emissions Reductions per MWh of Electric Vehicle Charging</t>
    </r>
  </si>
  <si>
    <t>Electric Emissions from 1 MWh of EV Charging</t>
  </si>
  <si>
    <t>Row #</t>
  </si>
  <si>
    <t>Formula</t>
  </si>
  <si>
    <t>Description</t>
  </si>
  <si>
    <t>Value</t>
  </si>
  <si>
    <t>Units</t>
  </si>
  <si>
    <t>Notes</t>
  </si>
  <si>
    <t>(1)</t>
  </si>
  <si>
    <t xml:space="preserve">Average Electric Vehicle Efficiency </t>
  </si>
  <si>
    <t>kWh/mi</t>
  </si>
  <si>
    <t>What if One of your Cars was Electric?” U.S. EPA, https://www.epa.gov/greenvehicles/what-if-one-your-cars-was-electric. See also “Electric Vehicle Supply Equipment Standards Standardized Regulatory Impact Assessment,” California Air Resources Board, https://ww2.arb.ca.gov/sites/default/files/classic/regact/2019/evse2019/appc.pdf</t>
  </si>
  <si>
    <t>(2)</t>
  </si>
  <si>
    <t>= 1,000 / [1]</t>
  </si>
  <si>
    <t>Miles of Gasoline-Powered Travel Avoided per MWh of EV Charging</t>
  </si>
  <si>
    <t>mi/MWh</t>
  </si>
  <si>
    <t>(3)</t>
  </si>
  <si>
    <t>Approximate MISO South Marginal Emission Rate</t>
  </si>
  <si>
    <r>
      <rPr>
        <rFont val="Calibri"/>
        <color rgb="FF000000"/>
        <sz val="11.0"/>
      </rPr>
      <t>lbs/MWh</t>
    </r>
    <r>
      <rPr>
        <rFont val="Calibri"/>
        <color theme="1"/>
        <sz val="11.0"/>
      </rPr>
      <t>  </t>
    </r>
  </si>
  <si>
    <t>(4)</t>
  </si>
  <si>
    <t>2022 RCPS Requirement</t>
  </si>
  <si>
    <t>%</t>
  </si>
  <si>
    <t>(5)</t>
  </si>
  <si>
    <t>=(100%–[4]) * [3]</t>
  </si>
  <si>
    <t>Approximate 2022 Electric Sector Emissions Increase per 3,333 miles, or 1 MWh of EV Charging</t>
  </si>
  <si>
    <t>lbs/MWh</t>
  </si>
  <si>
    <t>Non-Electric Emissions Avoided with 1 MWh of EV Charging</t>
  </si>
  <si>
    <t>(6)</t>
  </si>
  <si>
    <t>Average Fuel Economy of U.S. Passenger Cars</t>
  </si>
  <si>
    <t>mi/gal</t>
  </si>
  <si>
    <t>“Average Fuel Economy by Major Vehicle Category,” U.S. Department of Energy’s Alternative Fuels Data Center, https://afdc.energy.gov/data/10310</t>
  </si>
  <si>
    <t>(7)</t>
  </si>
  <si>
    <t>CO2 Content of Gasoline</t>
  </si>
  <si>
    <t>lbs/gal</t>
  </si>
  <si>
    <t>“Greenhouse Gas Emissions from a Typical Passenger Vehicle,” U.S. EPA, https://www.epa.gov/greenvehicles/greenhouse-gas-emissions-typical-passenger-vehicle</t>
  </si>
  <si>
    <t>(8)</t>
  </si>
  <si>
    <t>=[7] / [6]</t>
  </si>
  <si>
    <r>
      <rPr>
        <rFont val="Calibri"/>
        <color theme="1"/>
        <sz val="11.0"/>
      </rPr>
      <t>Per mile CO</t>
    </r>
    <r>
      <rPr>
        <rFont val="Calibri"/>
        <color theme="1"/>
        <sz val="11.0"/>
        <vertAlign val="subscript"/>
      </rPr>
      <t>2</t>
    </r>
    <r>
      <rPr>
        <rFont val="Calibri"/>
        <color theme="1"/>
        <sz val="11.0"/>
      </rPr>
      <t xml:space="preserve"> Content of Gasoline</t>
    </r>
  </si>
  <si>
    <t>lbs/mi</t>
  </si>
  <si>
    <t>(9)</t>
  </si>
  <si>
    <t>=[8]* [2]</t>
  </si>
  <si>
    <r>
      <rPr>
        <rFont val="Calibri"/>
        <color theme="1"/>
        <sz val="11.0"/>
      </rPr>
      <t>CO</t>
    </r>
    <r>
      <rPr>
        <rFont val="Calibri"/>
        <color theme="1"/>
        <sz val="11.0"/>
        <vertAlign val="subscript"/>
      </rPr>
      <t>2</t>
    </r>
    <r>
      <rPr>
        <rFont val="Calibri"/>
        <color theme="1"/>
        <sz val="11.0"/>
      </rPr>
      <t xml:space="preserve"> Emissions Avoided from Gasoline Vehicle per 3,333 miles (or 1 MWh of EV Charging)</t>
    </r>
  </si>
  <si>
    <r>
      <rPr>
        <rFont val="Calibri"/>
        <b/>
        <color theme="1"/>
        <sz val="11.0"/>
        <u/>
      </rPr>
      <t>Net CO</t>
    </r>
    <r>
      <rPr>
        <rFont val="Calibri"/>
        <b/>
        <color theme="1"/>
        <sz val="11.0"/>
        <u/>
        <vertAlign val="subscript"/>
      </rPr>
      <t>2</t>
    </r>
    <r>
      <rPr>
        <rFont val="Calibri"/>
        <b/>
        <color theme="1"/>
        <sz val="11.0"/>
        <u/>
      </rPr>
      <t xml:space="preserve"> Emissions Avoided per MWh of EV Charging</t>
    </r>
  </si>
  <si>
    <t>(10)</t>
  </si>
  <si>
    <t>=[9]–[5]</t>
  </si>
  <si>
    <r>
      <rPr>
        <rFont val="Calibri"/>
        <b/>
        <color theme="1"/>
        <sz val="11.0"/>
      </rPr>
      <t>Net CO</t>
    </r>
    <r>
      <rPr>
        <rFont val="Calibri"/>
        <b/>
        <color theme="1"/>
        <sz val="11.0"/>
        <vertAlign val="subscript"/>
      </rPr>
      <t>2</t>
    </r>
    <r>
      <rPr>
        <rFont val="Calibri"/>
        <b/>
        <color theme="1"/>
        <sz val="11.0"/>
      </rPr>
      <t xml:space="preserve"> Emissions Reduction per MWh of EV Charging</t>
    </r>
  </si>
  <si>
    <t>Table A-2: Proposed CEC Credit Rate for EV Charging, 2022-2026</t>
  </si>
  <si>
    <t>(11)</t>
  </si>
  <si>
    <t>CO2 Emissions Avoided from Gasoline Vehicle</t>
  </si>
  <si>
    <t>lbs/MWh-equiv.</t>
  </si>
  <si>
    <t>(12)</t>
  </si>
  <si>
    <t>RCPS Requirement</t>
  </si>
  <si>
    <t>(13)</t>
  </si>
  <si>
    <t>(14)</t>
  </si>
  <si>
    <t>= (100%–[12]) * [13]</t>
  </si>
  <si>
    <t>Approximate Electric Sector Emissions Increase from Incremental Electric Demand</t>
  </si>
  <si>
    <t>(15)</t>
  </si>
  <si>
    <t>=([11]–[14])</t>
  </si>
  <si>
    <t>Net Emissions Reduction from EV Charging</t>
  </si>
  <si>
    <t>(16)</t>
  </si>
  <si>
    <t>= [13]</t>
  </si>
  <si>
    <r>
      <rPr>
        <rFont val="Calibri"/>
        <color theme="1"/>
        <sz val="11.0"/>
      </rPr>
      <t>Expected CO</t>
    </r>
    <r>
      <rPr>
        <rFont val="Calibri"/>
        <color theme="1"/>
        <sz val="11.0"/>
        <vertAlign val="subscript"/>
      </rPr>
      <t>2</t>
    </r>
    <r>
      <rPr>
        <rFont val="Calibri"/>
        <color theme="1"/>
        <sz val="11.0"/>
      </rPr>
      <t xml:space="preserve"> Emissions Reduction per CEC </t>
    </r>
  </si>
  <si>
    <t>(17)</t>
  </si>
  <si>
    <t>= [15]/[16]</t>
  </si>
  <si>
    <t>EV Charging CECs per MWh Electrified</t>
  </si>
  <si>
    <t>Year:</t>
  </si>
  <si>
    <r>
      <rPr>
        <rFont val="Calibri"/>
        <b/>
        <color theme="1"/>
        <sz val="11.0"/>
      </rPr>
      <t>Table A-1: Net CO</t>
    </r>
    <r>
      <rPr>
        <rFont val="Calibri"/>
        <b/>
        <color theme="1"/>
        <sz val="11.0"/>
        <vertAlign val="subscript"/>
      </rPr>
      <t>2</t>
    </r>
    <r>
      <rPr>
        <rFont val="Calibri"/>
        <b/>
        <color theme="1"/>
        <sz val="11.0"/>
      </rPr>
      <t xml:space="preserve"> Emissions Reductions per MWh of Electric Vehicle Charging</t>
    </r>
  </si>
  <si>
    <r>
      <rPr>
        <rFont val="Calibri"/>
        <color rgb="FF000000"/>
        <sz val="11.0"/>
      </rPr>
      <t>lbs/MWh</t>
    </r>
    <r>
      <rPr>
        <rFont val="Calibri"/>
        <color theme="1"/>
        <sz val="11.0"/>
      </rPr>
      <t>  </t>
    </r>
  </si>
  <si>
    <r>
      <rPr>
        <rFont val="Calibri"/>
        <color theme="1"/>
        <sz val="11.0"/>
      </rPr>
      <t>Per mile CO</t>
    </r>
    <r>
      <rPr>
        <rFont val="Calibri"/>
        <color theme="1"/>
        <sz val="11.0"/>
        <vertAlign val="subscript"/>
      </rPr>
      <t>2</t>
    </r>
    <r>
      <rPr>
        <rFont val="Calibri"/>
        <color theme="1"/>
        <sz val="11.0"/>
      </rPr>
      <t xml:space="preserve"> Content of Gasoline</t>
    </r>
  </si>
  <si>
    <r>
      <rPr>
        <rFont val="Calibri"/>
        <color theme="1"/>
        <sz val="11.0"/>
      </rPr>
      <t>CO</t>
    </r>
    <r>
      <rPr>
        <rFont val="Calibri"/>
        <color theme="1"/>
        <sz val="11.0"/>
        <vertAlign val="subscript"/>
      </rPr>
      <t>2</t>
    </r>
    <r>
      <rPr>
        <rFont val="Calibri"/>
        <color theme="1"/>
        <sz val="11.0"/>
      </rPr>
      <t xml:space="preserve"> Emissions Avoided from Gasoline Vehicle per 3,333 miles (or 1 MWh of EV Charging)</t>
    </r>
  </si>
  <si>
    <r>
      <rPr>
        <rFont val="Calibri"/>
        <b/>
        <color theme="1"/>
        <sz val="11.0"/>
        <u/>
      </rPr>
      <t>Net CO</t>
    </r>
    <r>
      <rPr>
        <rFont val="Calibri"/>
        <b/>
        <color theme="1"/>
        <sz val="11.0"/>
        <u/>
        <vertAlign val="subscript"/>
      </rPr>
      <t>2</t>
    </r>
    <r>
      <rPr>
        <rFont val="Calibri"/>
        <b/>
        <color theme="1"/>
        <sz val="11.0"/>
        <u/>
      </rPr>
      <t xml:space="preserve"> Emissions Avoided per MWh of EV Charging</t>
    </r>
  </si>
  <si>
    <r>
      <rPr>
        <rFont val="Calibri"/>
        <b/>
        <color theme="1"/>
        <sz val="11.0"/>
      </rPr>
      <t>Net CO</t>
    </r>
    <r>
      <rPr>
        <rFont val="Calibri"/>
        <b/>
        <color theme="1"/>
        <sz val="11.0"/>
        <vertAlign val="subscript"/>
      </rPr>
      <t>2</t>
    </r>
    <r>
      <rPr>
        <rFont val="Calibri"/>
        <b/>
        <color theme="1"/>
        <sz val="11.0"/>
      </rPr>
      <t xml:space="preserve"> Emissions Reduction per MWh of EV Charging</t>
    </r>
  </si>
  <si>
    <t>(11-A)</t>
  </si>
  <si>
    <t>= [3]</t>
  </si>
  <si>
    <r>
      <rPr>
        <rFont val="Calibri"/>
        <color theme="1"/>
        <sz val="11.0"/>
      </rPr>
      <t>Expected CO</t>
    </r>
    <r>
      <rPr>
        <rFont val="Calibri"/>
        <color theme="1"/>
        <sz val="11.0"/>
        <vertAlign val="subscript"/>
      </rPr>
      <t>2</t>
    </r>
    <r>
      <rPr>
        <rFont val="Calibri"/>
        <color theme="1"/>
        <sz val="11.0"/>
      </rPr>
      <t xml:space="preserve"> Emissions Reduction per CEC </t>
    </r>
  </si>
  <si>
    <r>
      <rPr>
        <rFont val="Calibri"/>
        <color rgb="FF000000"/>
        <sz val="11.0"/>
      </rPr>
      <t>lbs/MWh</t>
    </r>
    <r>
      <rPr>
        <rFont val="Calibri"/>
        <color theme="1"/>
        <sz val="11.0"/>
      </rPr>
      <t>  </t>
    </r>
  </si>
  <si>
    <t>(12-A)</t>
  </si>
  <si>
    <t>= [10]/[11-A]</t>
  </si>
  <si>
    <t>CEC/MWh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</si>
</sst>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6">
    <font>
      <sz val="11.0"/>
      <color theme="1"/>
      <name val="Calibri"/>
    </font>
    <font>
      <b/>
      <sz val="11.0"/>
      <color theme="1"/>
      <name val="Calibri"/>
    </font>
    <font>
      <b/>
      <u/>
      <sz val="11.0"/>
      <color theme="1"/>
      <name val="Calibri"/>
    </font>
    <font>
      <i/>
      <sz val="11.0"/>
      <color theme="1"/>
      <name val="Calibri"/>
    </font>
    <font>
      <sz val="11.0"/>
      <color rgb="FF000000"/>
      <name val="Calibri"/>
    </font>
    <font>
      <b/>
      <u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Font="1"/>
    <xf quotePrefix="1" borderId="1" fillId="0" fontId="0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1" fillId="0" fontId="4" numFmtId="4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vertical="center"/>
    </xf>
    <xf borderId="1" fillId="0" fontId="0" numFmtId="3" xfId="0" applyAlignment="1" applyBorder="1" applyFont="1" applyNumberFormat="1">
      <alignment horizontal="center" shrinkToFit="0" vertical="center" wrapText="1"/>
    </xf>
    <xf borderId="1" fillId="0" fontId="4" numFmtId="3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9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vertical="center"/>
    </xf>
    <xf borderId="1" fillId="0" fontId="0" numFmtId="164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3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1" fillId="0" fontId="0" numFmtId="0" xfId="0" applyBorder="1" applyFont="1"/>
    <xf borderId="1" fillId="0" fontId="0" numFmtId="9" xfId="0" applyAlignment="1" applyBorder="1" applyFont="1" applyNumberFormat="1">
      <alignment horizontal="center" shrinkToFit="0" vertical="center" wrapText="1"/>
    </xf>
    <xf borderId="1" fillId="0" fontId="1" numFmtId="2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horizontal="center"/>
    </xf>
    <xf borderId="2" fillId="2" fontId="0" numFmtId="0" xfId="0" applyAlignment="1" applyBorder="1" applyFill="1" applyFont="1">
      <alignment horizontal="center"/>
    </xf>
    <xf borderId="0" fillId="0" fontId="0" numFmtId="3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8.86"/>
    <col customWidth="1" min="3" max="3" width="49.43"/>
    <col customWidth="1" min="4" max="4" width="12.14"/>
    <col customWidth="1" min="5" max="5" width="13.43"/>
    <col customWidth="1" min="6" max="8" width="8.71"/>
    <col customWidth="1" min="9" max="9" width="17.43"/>
    <col customWidth="1" min="10" max="26" width="8.71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4.25" customHeight="1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14.25" customHeight="1">
      <c r="A4" s="3" t="s">
        <v>1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4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1"/>
      <c r="H5" s="1"/>
      <c r="I5" s="1"/>
      <c r="J5" s="1"/>
      <c r="K5" s="1"/>
      <c r="L5" s="1"/>
      <c r="M5" s="1"/>
      <c r="N5" s="1"/>
    </row>
    <row r="6" ht="14.25" customHeight="1">
      <c r="A6" s="5" t="s">
        <v>8</v>
      </c>
      <c r="B6" s="6"/>
      <c r="C6" s="6" t="s">
        <v>9</v>
      </c>
      <c r="D6" s="7">
        <v>0.3</v>
      </c>
      <c r="E6" s="6" t="s">
        <v>10</v>
      </c>
      <c r="F6" s="8" t="s">
        <v>11</v>
      </c>
      <c r="G6" s="1"/>
      <c r="H6" s="1"/>
      <c r="I6" s="1"/>
      <c r="J6" s="1"/>
      <c r="K6" s="1"/>
      <c r="L6" s="1"/>
      <c r="M6" s="1"/>
      <c r="N6" s="1"/>
    </row>
    <row r="7" ht="14.25" customHeight="1">
      <c r="A7" s="5" t="s">
        <v>12</v>
      </c>
      <c r="B7" s="5" t="s">
        <v>13</v>
      </c>
      <c r="C7" s="6" t="s">
        <v>14</v>
      </c>
      <c r="D7" s="9">
        <f>1000/'Tables A-1, A-2'!_ftnref1</f>
        <v>3333.333333</v>
      </c>
      <c r="E7" s="6" t="s">
        <v>15</v>
      </c>
      <c r="F7" s="1"/>
      <c r="G7" s="1"/>
      <c r="H7" s="1"/>
      <c r="I7" s="1"/>
      <c r="J7" s="1"/>
      <c r="K7" s="1"/>
      <c r="L7" s="1"/>
      <c r="M7" s="1"/>
      <c r="N7" s="1"/>
    </row>
    <row r="8" ht="14.25" customHeight="1">
      <c r="A8" s="5" t="s">
        <v>16</v>
      </c>
      <c r="B8" s="6"/>
      <c r="C8" s="6" t="s">
        <v>17</v>
      </c>
      <c r="D8" s="10">
        <v>1200.0</v>
      </c>
      <c r="E8" s="11" t="s">
        <v>18</v>
      </c>
      <c r="F8" s="1"/>
      <c r="G8" s="1"/>
      <c r="H8" s="1"/>
      <c r="I8" s="1"/>
      <c r="J8" s="1"/>
      <c r="K8" s="1"/>
      <c r="L8" s="1"/>
      <c r="M8" s="1"/>
      <c r="N8" s="1"/>
    </row>
    <row r="9" ht="14.25" customHeight="1">
      <c r="A9" s="5" t="s">
        <v>19</v>
      </c>
      <c r="B9" s="6"/>
      <c r="C9" s="6" t="s">
        <v>20</v>
      </c>
      <c r="D9" s="12">
        <v>0.64</v>
      </c>
      <c r="E9" s="11" t="s">
        <v>21</v>
      </c>
      <c r="F9" s="1"/>
      <c r="G9" s="1"/>
      <c r="H9" s="1"/>
      <c r="I9" s="1"/>
      <c r="J9" s="1"/>
      <c r="K9" s="1"/>
      <c r="L9" s="1"/>
      <c r="M9" s="1"/>
      <c r="N9" s="1"/>
    </row>
    <row r="10" ht="14.25" customHeight="1">
      <c r="A10" s="5" t="s">
        <v>22</v>
      </c>
      <c r="B10" s="5" t="s">
        <v>23</v>
      </c>
      <c r="C10" s="6" t="s">
        <v>24</v>
      </c>
      <c r="D10" s="11">
        <f>(100%-D9)*D8</f>
        <v>432</v>
      </c>
      <c r="E10" s="11" t="s">
        <v>25</v>
      </c>
      <c r="F10" s="1"/>
      <c r="G10" s="1"/>
      <c r="H10" s="1"/>
      <c r="I10" s="1"/>
      <c r="J10" s="1"/>
      <c r="K10" s="1"/>
      <c r="L10" s="1"/>
      <c r="M10" s="1"/>
      <c r="N10" s="1"/>
    </row>
    <row r="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14.25" customHeight="1">
      <c r="A12" s="13" t="s">
        <v>26</v>
      </c>
      <c r="B12" s="13"/>
      <c r="C12" s="13"/>
      <c r="D12" s="13"/>
      <c r="E12" s="13"/>
      <c r="F12" s="1"/>
      <c r="G12" s="1"/>
      <c r="H12" s="1"/>
      <c r="I12" s="1"/>
      <c r="J12" s="1"/>
      <c r="K12" s="1"/>
      <c r="L12" s="1"/>
      <c r="M12" s="1"/>
      <c r="N12" s="1"/>
    </row>
    <row r="13" ht="14.2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1"/>
      <c r="H13" s="1"/>
      <c r="I13" s="1"/>
      <c r="J13" s="1"/>
      <c r="K13" s="1"/>
      <c r="L13" s="1"/>
      <c r="M13" s="1"/>
      <c r="N13" s="1"/>
    </row>
    <row r="14" ht="14.25" customHeight="1">
      <c r="A14" s="5" t="s">
        <v>27</v>
      </c>
      <c r="B14" s="6"/>
      <c r="C14" s="6" t="s">
        <v>28</v>
      </c>
      <c r="D14" s="6">
        <v>24.2</v>
      </c>
      <c r="E14" s="6" t="s">
        <v>29</v>
      </c>
      <c r="F14" s="1" t="s">
        <v>30</v>
      </c>
      <c r="G14" s="1"/>
      <c r="H14" s="1"/>
      <c r="I14" s="1"/>
      <c r="J14" s="1"/>
      <c r="K14" s="1"/>
      <c r="L14" s="1"/>
      <c r="M14" s="1"/>
      <c r="N14" s="1"/>
    </row>
    <row r="15" ht="14.25" customHeight="1">
      <c r="A15" s="5" t="s">
        <v>31</v>
      </c>
      <c r="B15" s="6"/>
      <c r="C15" s="6" t="s">
        <v>32</v>
      </c>
      <c r="D15" s="6">
        <v>19.55</v>
      </c>
      <c r="E15" s="6" t="s">
        <v>33</v>
      </c>
      <c r="F15" s="1" t="s">
        <v>34</v>
      </c>
      <c r="G15" s="1"/>
      <c r="H15" s="1"/>
      <c r="I15" s="1"/>
      <c r="J15" s="1"/>
      <c r="K15" s="1"/>
      <c r="L15" s="1"/>
      <c r="M15" s="1"/>
      <c r="N15" s="1"/>
    </row>
    <row r="16" ht="14.25" customHeight="1">
      <c r="A16" s="5" t="s">
        <v>35</v>
      </c>
      <c r="B16" s="5" t="s">
        <v>36</v>
      </c>
      <c r="C16" s="6" t="s">
        <v>37</v>
      </c>
      <c r="D16" s="14">
        <f>D15/D14</f>
        <v>0.8078512397</v>
      </c>
      <c r="E16" s="6" t="s">
        <v>38</v>
      </c>
      <c r="F16" s="1"/>
      <c r="G16" s="1"/>
      <c r="H16" s="1"/>
      <c r="I16" s="1"/>
      <c r="J16" s="1"/>
      <c r="K16" s="1"/>
      <c r="L16" s="1"/>
      <c r="M16" s="1"/>
      <c r="N16" s="1"/>
    </row>
    <row r="17" ht="14.25" customHeight="1">
      <c r="A17" s="5" t="s">
        <v>39</v>
      </c>
      <c r="B17" s="5" t="s">
        <v>40</v>
      </c>
      <c r="C17" s="6" t="s">
        <v>41</v>
      </c>
      <c r="D17" s="9">
        <f>D16*D7</f>
        <v>2692.837466</v>
      </c>
      <c r="E17" s="6" t="s">
        <v>25</v>
      </c>
      <c r="F17" s="1"/>
      <c r="G17" s="1"/>
      <c r="H17" s="1"/>
      <c r="I17" s="1"/>
      <c r="J17" s="1"/>
      <c r="K17" s="1"/>
      <c r="L17" s="1"/>
      <c r="M17" s="1"/>
      <c r="N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ht="14.25" customHeight="1">
      <c r="A19" s="13" t="s">
        <v>42</v>
      </c>
      <c r="B19" s="1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4.25" customHeight="1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1"/>
      <c r="H20" s="1"/>
      <c r="I20" s="1"/>
      <c r="J20" s="1"/>
      <c r="K20" s="1"/>
      <c r="L20" s="1"/>
      <c r="M20" s="1"/>
      <c r="N20" s="1"/>
    </row>
    <row r="21" ht="14.25" customHeight="1">
      <c r="A21" s="5" t="s">
        <v>43</v>
      </c>
      <c r="B21" s="5" t="s">
        <v>44</v>
      </c>
      <c r="C21" s="15" t="s">
        <v>45</v>
      </c>
      <c r="D21" s="16">
        <f>D17-D10</f>
        <v>2260.837466</v>
      </c>
      <c r="E21" s="15" t="s">
        <v>25</v>
      </c>
      <c r="F21" s="1"/>
      <c r="G21" s="1"/>
      <c r="H21" s="1"/>
      <c r="I21" s="1"/>
      <c r="J21" s="1"/>
      <c r="K21" s="1"/>
      <c r="L21" s="1"/>
      <c r="M21" s="1"/>
      <c r="N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ht="14.25" customHeight="1">
      <c r="A23" s="2" t="s">
        <v>46</v>
      </c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ht="14.25" customHeight="1">
      <c r="A24" s="4" t="s">
        <v>2</v>
      </c>
      <c r="B24" s="4" t="s">
        <v>3</v>
      </c>
      <c r="C24" s="4" t="s">
        <v>4</v>
      </c>
      <c r="D24" s="4" t="s">
        <v>5</v>
      </c>
      <c r="E24" s="4" t="s">
        <v>5</v>
      </c>
      <c r="F24" s="4" t="s">
        <v>5</v>
      </c>
      <c r="G24" s="4" t="s">
        <v>5</v>
      </c>
      <c r="H24" s="4" t="s">
        <v>5</v>
      </c>
      <c r="I24" s="4" t="s">
        <v>6</v>
      </c>
      <c r="J24" s="1"/>
      <c r="K24" s="1"/>
      <c r="L24" s="1"/>
      <c r="M24" s="1"/>
      <c r="N24" s="1"/>
    </row>
    <row r="25" ht="14.25" customHeight="1">
      <c r="A25" s="17"/>
      <c r="B25" s="17"/>
      <c r="C25" s="17"/>
      <c r="D25" s="15">
        <v>2022.0</v>
      </c>
      <c r="E25" s="15">
        <v>2023.0</v>
      </c>
      <c r="F25" s="15">
        <v>2024.0</v>
      </c>
      <c r="G25" s="15">
        <v>2025.0</v>
      </c>
      <c r="H25" s="15">
        <v>2026.0</v>
      </c>
      <c r="I25" s="18"/>
      <c r="J25" s="1"/>
      <c r="K25" s="1"/>
      <c r="L25" s="1"/>
      <c r="M25" s="1"/>
      <c r="N25" s="1"/>
    </row>
    <row r="26" ht="14.25" customHeight="1">
      <c r="A26" s="5" t="s">
        <v>47</v>
      </c>
      <c r="B26" s="6"/>
      <c r="C26" s="6" t="s">
        <v>48</v>
      </c>
      <c r="D26" s="9">
        <v>2693.0</v>
      </c>
      <c r="E26" s="9">
        <v>2693.0</v>
      </c>
      <c r="F26" s="9">
        <v>2693.0</v>
      </c>
      <c r="G26" s="9">
        <v>2693.0</v>
      </c>
      <c r="H26" s="9">
        <v>2693.0</v>
      </c>
      <c r="I26" s="6" t="s">
        <v>49</v>
      </c>
      <c r="J26" s="1"/>
      <c r="K26" s="1"/>
      <c r="L26" s="1"/>
      <c r="M26" s="1"/>
      <c r="N26" s="1"/>
    </row>
    <row r="27" ht="14.25" customHeight="1">
      <c r="A27" s="5" t="s">
        <v>50</v>
      </c>
      <c r="B27" s="6"/>
      <c r="C27" s="6" t="s">
        <v>51</v>
      </c>
      <c r="D27" s="19">
        <v>0.64</v>
      </c>
      <c r="E27" s="19">
        <v>0.66</v>
      </c>
      <c r="F27" s="19">
        <v>0.68</v>
      </c>
      <c r="G27" s="19">
        <v>0.7</v>
      </c>
      <c r="H27" s="19">
        <v>0.72</v>
      </c>
      <c r="I27" s="6" t="s">
        <v>21</v>
      </c>
      <c r="J27" s="1"/>
      <c r="K27" s="1"/>
      <c r="L27" s="1"/>
      <c r="M27" s="1"/>
      <c r="N27" s="1"/>
    </row>
    <row r="28" ht="14.25" customHeight="1">
      <c r="A28" s="5" t="s">
        <v>52</v>
      </c>
      <c r="B28" s="6"/>
      <c r="C28" s="6" t="s">
        <v>17</v>
      </c>
      <c r="D28" s="9">
        <v>1200.0</v>
      </c>
      <c r="E28" s="9">
        <v>1200.0</v>
      </c>
      <c r="F28" s="9">
        <v>1200.0</v>
      </c>
      <c r="G28" s="9">
        <v>1200.0</v>
      </c>
      <c r="H28" s="9">
        <v>1200.0</v>
      </c>
      <c r="I28" s="6" t="s">
        <v>25</v>
      </c>
      <c r="J28" s="1"/>
      <c r="K28" s="1"/>
      <c r="L28" s="1"/>
      <c r="M28" s="1"/>
      <c r="N28" s="1"/>
    </row>
    <row r="29" ht="14.25" customHeight="1">
      <c r="A29" s="5" t="s">
        <v>53</v>
      </c>
      <c r="B29" s="5" t="s">
        <v>54</v>
      </c>
      <c r="C29" s="6" t="s">
        <v>55</v>
      </c>
      <c r="D29" s="6">
        <f t="shared" ref="D29:H29" si="1">(100%-D27)*D28</f>
        <v>432</v>
      </c>
      <c r="E29" s="6">
        <f t="shared" si="1"/>
        <v>408</v>
      </c>
      <c r="F29" s="6">
        <f t="shared" si="1"/>
        <v>384</v>
      </c>
      <c r="G29" s="6">
        <f t="shared" si="1"/>
        <v>360</v>
      </c>
      <c r="H29" s="6">
        <f t="shared" si="1"/>
        <v>336</v>
      </c>
      <c r="I29" s="6" t="s">
        <v>25</v>
      </c>
      <c r="J29" s="1"/>
      <c r="K29" s="1"/>
      <c r="L29" s="1"/>
      <c r="M29" s="1"/>
      <c r="N29" s="1"/>
    </row>
    <row r="30" ht="14.25" customHeight="1">
      <c r="A30" s="5" t="s">
        <v>56</v>
      </c>
      <c r="B30" s="5" t="s">
        <v>57</v>
      </c>
      <c r="C30" s="6" t="s">
        <v>58</v>
      </c>
      <c r="D30" s="9">
        <f t="shared" ref="D30:H30" si="2">D26-D29</f>
        <v>2261</v>
      </c>
      <c r="E30" s="9">
        <f t="shared" si="2"/>
        <v>2285</v>
      </c>
      <c r="F30" s="9">
        <f t="shared" si="2"/>
        <v>2309</v>
      </c>
      <c r="G30" s="9">
        <f t="shared" si="2"/>
        <v>2333</v>
      </c>
      <c r="H30" s="9">
        <f t="shared" si="2"/>
        <v>2357</v>
      </c>
      <c r="I30" s="6" t="s">
        <v>25</v>
      </c>
      <c r="J30" s="1"/>
      <c r="K30" s="1"/>
      <c r="L30" s="1"/>
      <c r="M30" s="1"/>
      <c r="N30" s="1"/>
    </row>
    <row r="31" ht="14.25" customHeight="1">
      <c r="A31" s="5" t="s">
        <v>59</v>
      </c>
      <c r="B31" s="5" t="s">
        <v>60</v>
      </c>
      <c r="C31" s="6" t="s">
        <v>61</v>
      </c>
      <c r="D31" s="9">
        <f t="shared" ref="D31:H31" si="3">D28</f>
        <v>1200</v>
      </c>
      <c r="E31" s="9">
        <f t="shared" si="3"/>
        <v>1200</v>
      </c>
      <c r="F31" s="9">
        <f t="shared" si="3"/>
        <v>1200</v>
      </c>
      <c r="G31" s="9">
        <f t="shared" si="3"/>
        <v>1200</v>
      </c>
      <c r="H31" s="9">
        <f t="shared" si="3"/>
        <v>1200</v>
      </c>
      <c r="I31" s="6"/>
      <c r="J31" s="1"/>
      <c r="K31" s="1"/>
      <c r="L31" s="1"/>
      <c r="M31" s="1"/>
      <c r="N31" s="1"/>
    </row>
    <row r="32" ht="14.25" customHeight="1">
      <c r="A32" s="5" t="s">
        <v>62</v>
      </c>
      <c r="B32" s="5" t="s">
        <v>63</v>
      </c>
      <c r="C32" s="15" t="s">
        <v>64</v>
      </c>
      <c r="D32" s="20">
        <f t="shared" ref="D32:H32" si="4">D30/D31</f>
        <v>1.884166667</v>
      </c>
      <c r="E32" s="20">
        <f t="shared" si="4"/>
        <v>1.904166667</v>
      </c>
      <c r="F32" s="20">
        <f t="shared" si="4"/>
        <v>1.924166667</v>
      </c>
      <c r="G32" s="20">
        <f t="shared" si="4"/>
        <v>1.944166667</v>
      </c>
      <c r="H32" s="20">
        <f t="shared" si="4"/>
        <v>1.964166667</v>
      </c>
      <c r="I32" s="6"/>
      <c r="J32" s="1"/>
      <c r="K32" s="1"/>
      <c r="L32" s="1"/>
      <c r="M32" s="1"/>
      <c r="N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8.86"/>
    <col customWidth="1" min="3" max="3" width="49.43"/>
    <col customWidth="1" min="4" max="4" width="12.14"/>
    <col customWidth="1" min="5" max="5" width="13.43"/>
    <col customWidth="1" min="6" max="8" width="8.71"/>
    <col customWidth="1" min="9" max="9" width="17.43"/>
    <col customWidth="1" min="10" max="26" width="8.71"/>
  </cols>
  <sheetData>
    <row r="1" ht="14.25" customHeight="1">
      <c r="A1" s="1"/>
      <c r="B1" s="1"/>
      <c r="C1" s="1"/>
      <c r="D1" s="1"/>
      <c r="E1" s="21" t="s">
        <v>65</v>
      </c>
      <c r="F1" s="1"/>
      <c r="G1" s="1"/>
      <c r="H1" s="1"/>
      <c r="I1" s="1"/>
      <c r="J1" s="1"/>
      <c r="K1" s="1"/>
      <c r="L1" s="1"/>
      <c r="M1" s="1"/>
      <c r="N1" s="1"/>
    </row>
    <row r="2" ht="14.25" customHeight="1">
      <c r="A2" s="2" t="s">
        <v>66</v>
      </c>
      <c r="B2" s="2"/>
      <c r="C2" s="1"/>
      <c r="D2" s="1"/>
      <c r="E2" s="22">
        <v>2022.0</v>
      </c>
      <c r="F2" s="1"/>
      <c r="G2" s="1"/>
      <c r="H2" s="1"/>
      <c r="I2" s="1"/>
      <c r="J2" s="1"/>
      <c r="K2" s="1"/>
      <c r="L2" s="1"/>
      <c r="M2" s="1"/>
      <c r="N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14.25" customHeight="1">
      <c r="A4" s="3" t="s">
        <v>1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4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1"/>
      <c r="H5" s="1"/>
      <c r="I5" s="1"/>
      <c r="J5" s="1"/>
      <c r="K5" s="1"/>
      <c r="L5" s="1"/>
      <c r="M5" s="1"/>
      <c r="N5" s="1"/>
    </row>
    <row r="6" ht="14.25" customHeight="1">
      <c r="A6" s="5" t="s">
        <v>8</v>
      </c>
      <c r="B6" s="6"/>
      <c r="C6" s="6" t="s">
        <v>9</v>
      </c>
      <c r="D6" s="7">
        <v>0.3</v>
      </c>
      <c r="E6" s="6" t="s">
        <v>10</v>
      </c>
      <c r="F6" s="8" t="s">
        <v>11</v>
      </c>
      <c r="G6" s="1"/>
      <c r="H6" s="1"/>
      <c r="I6" s="1"/>
      <c r="J6" s="1"/>
      <c r="K6" s="1"/>
      <c r="L6" s="1"/>
      <c r="M6" s="1"/>
      <c r="N6" s="1"/>
    </row>
    <row r="7" ht="14.25" customHeight="1">
      <c r="A7" s="5" t="s">
        <v>12</v>
      </c>
      <c r="B7" s="5" t="s">
        <v>13</v>
      </c>
      <c r="C7" s="6" t="s">
        <v>14</v>
      </c>
      <c r="D7" s="9">
        <f>1000/'Dynamic Version of Table A-1'!_ftnref1</f>
        <v>3333.333333</v>
      </c>
      <c r="E7" s="6" t="s">
        <v>15</v>
      </c>
      <c r="F7" s="1"/>
      <c r="G7" s="1"/>
      <c r="H7" s="1"/>
      <c r="I7" s="1"/>
      <c r="J7" s="1"/>
      <c r="K7" s="1"/>
      <c r="L7" s="1"/>
      <c r="M7" s="1"/>
      <c r="N7" s="1"/>
    </row>
    <row r="8" ht="14.25" customHeight="1">
      <c r="A8" s="5" t="s">
        <v>16</v>
      </c>
      <c r="B8" s="6"/>
      <c r="C8" s="6" t="s">
        <v>17</v>
      </c>
      <c r="D8" s="10">
        <v>1200.0</v>
      </c>
      <c r="E8" s="11" t="s">
        <v>67</v>
      </c>
      <c r="F8" s="1"/>
      <c r="G8" s="1"/>
      <c r="H8" s="1"/>
      <c r="I8" s="1"/>
      <c r="J8" s="1"/>
      <c r="K8" s="1"/>
      <c r="L8" s="1"/>
      <c r="M8" s="1"/>
      <c r="N8" s="1"/>
    </row>
    <row r="9" ht="14.25" customHeight="1">
      <c r="A9" s="5" t="s">
        <v>19</v>
      </c>
      <c r="B9" s="6"/>
      <c r="C9" s="6" t="s">
        <v>20</v>
      </c>
      <c r="D9" s="12">
        <f>IF($E$2&lt;2022,0,IF($E$2&gt;=2040,100%,64%+2%*($E$2-2022)))</f>
        <v>0.64</v>
      </c>
      <c r="E9" s="11" t="s">
        <v>21</v>
      </c>
      <c r="F9" s="1"/>
      <c r="G9" s="1"/>
      <c r="H9" s="1"/>
      <c r="I9" s="1"/>
      <c r="J9" s="1"/>
      <c r="K9" s="1"/>
      <c r="L9" s="1"/>
      <c r="M9" s="1"/>
      <c r="N9" s="1"/>
    </row>
    <row r="10" ht="14.25" customHeight="1">
      <c r="A10" s="5" t="s">
        <v>22</v>
      </c>
      <c r="B10" s="5" t="s">
        <v>23</v>
      </c>
      <c r="C10" s="6" t="s">
        <v>24</v>
      </c>
      <c r="D10" s="11">
        <f>(100%-D9)*D8</f>
        <v>432</v>
      </c>
      <c r="E10" s="11" t="s">
        <v>25</v>
      </c>
      <c r="F10" s="1"/>
      <c r="G10" s="1"/>
      <c r="H10" s="1"/>
      <c r="I10" s="1"/>
      <c r="J10" s="1"/>
      <c r="K10" s="1"/>
      <c r="L10" s="1"/>
      <c r="M10" s="1"/>
      <c r="N10" s="1"/>
    </row>
    <row r="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14.25" customHeight="1">
      <c r="A12" s="13" t="s">
        <v>26</v>
      </c>
      <c r="B12" s="13"/>
      <c r="C12" s="13"/>
      <c r="D12" s="13"/>
      <c r="E12" s="13"/>
      <c r="F12" s="1"/>
      <c r="G12" s="1"/>
      <c r="H12" s="1"/>
      <c r="I12" s="1"/>
      <c r="J12" s="1"/>
      <c r="K12" s="1"/>
      <c r="L12" s="1"/>
      <c r="M12" s="1"/>
      <c r="N12" s="1"/>
    </row>
    <row r="13" ht="14.2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1"/>
      <c r="H13" s="1"/>
      <c r="I13" s="1"/>
      <c r="J13" s="1"/>
      <c r="K13" s="1"/>
      <c r="L13" s="1"/>
      <c r="M13" s="1"/>
      <c r="N13" s="1"/>
    </row>
    <row r="14" ht="14.25" customHeight="1">
      <c r="A14" s="5" t="s">
        <v>27</v>
      </c>
      <c r="B14" s="6"/>
      <c r="C14" s="6" t="s">
        <v>28</v>
      </c>
      <c r="D14" s="6">
        <v>24.2</v>
      </c>
      <c r="E14" s="6" t="s">
        <v>29</v>
      </c>
      <c r="F14" s="1" t="s">
        <v>30</v>
      </c>
      <c r="G14" s="1"/>
      <c r="H14" s="1"/>
      <c r="I14" s="1"/>
      <c r="J14" s="1"/>
      <c r="K14" s="1"/>
      <c r="L14" s="1"/>
      <c r="M14" s="1"/>
      <c r="N14" s="1"/>
    </row>
    <row r="15" ht="14.25" customHeight="1">
      <c r="A15" s="5" t="s">
        <v>31</v>
      </c>
      <c r="B15" s="6"/>
      <c r="C15" s="6" t="s">
        <v>32</v>
      </c>
      <c r="D15" s="6">
        <v>19.55</v>
      </c>
      <c r="E15" s="6" t="s">
        <v>33</v>
      </c>
      <c r="F15" s="1" t="s">
        <v>34</v>
      </c>
      <c r="G15" s="1"/>
      <c r="H15" s="1"/>
      <c r="I15" s="1"/>
      <c r="J15" s="1"/>
      <c r="K15" s="1"/>
      <c r="L15" s="1"/>
      <c r="M15" s="1"/>
      <c r="N15" s="1"/>
    </row>
    <row r="16" ht="14.25" customHeight="1">
      <c r="A16" s="5" t="s">
        <v>35</v>
      </c>
      <c r="B16" s="5" t="s">
        <v>36</v>
      </c>
      <c r="C16" s="6" t="s">
        <v>68</v>
      </c>
      <c r="D16" s="14">
        <f>D15/D14</f>
        <v>0.8078512397</v>
      </c>
      <c r="E16" s="6" t="s">
        <v>38</v>
      </c>
      <c r="F16" s="1"/>
      <c r="G16" s="1"/>
      <c r="H16" s="1"/>
      <c r="I16" s="1"/>
      <c r="J16" s="1"/>
      <c r="K16" s="1"/>
      <c r="L16" s="1"/>
      <c r="M16" s="1"/>
      <c r="N16" s="1"/>
    </row>
    <row r="17" ht="14.25" customHeight="1">
      <c r="A17" s="5" t="s">
        <v>39</v>
      </c>
      <c r="B17" s="5" t="s">
        <v>40</v>
      </c>
      <c r="C17" s="6" t="s">
        <v>69</v>
      </c>
      <c r="D17" s="9">
        <f>D16*D7</f>
        <v>2692.837466</v>
      </c>
      <c r="E17" s="6" t="s">
        <v>25</v>
      </c>
      <c r="F17" s="1"/>
      <c r="G17" s="1"/>
      <c r="H17" s="1"/>
      <c r="I17" s="1"/>
      <c r="J17" s="1"/>
      <c r="K17" s="1"/>
      <c r="L17" s="1"/>
      <c r="M17" s="1"/>
      <c r="N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ht="14.25" customHeight="1">
      <c r="A19" s="13" t="s">
        <v>70</v>
      </c>
      <c r="B19" s="1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4.25" customHeight="1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1"/>
      <c r="H20" s="1"/>
      <c r="I20" s="1"/>
      <c r="J20" s="1"/>
      <c r="K20" s="1"/>
      <c r="L20" s="1"/>
      <c r="M20" s="1"/>
      <c r="N20" s="1"/>
    </row>
    <row r="21" ht="14.25" customHeight="1">
      <c r="A21" s="5" t="s">
        <v>43</v>
      </c>
      <c r="B21" s="5" t="s">
        <v>44</v>
      </c>
      <c r="C21" s="15" t="s">
        <v>71</v>
      </c>
      <c r="D21" s="16">
        <f>D17-D10</f>
        <v>2260.837466</v>
      </c>
      <c r="E21" s="15" t="s">
        <v>25</v>
      </c>
      <c r="F21" s="1"/>
      <c r="G21" s="1"/>
      <c r="H21" s="1"/>
      <c r="I21" s="1"/>
      <c r="J21" s="1"/>
      <c r="K21" s="1"/>
      <c r="L21" s="1"/>
      <c r="M21" s="1"/>
      <c r="N21" s="1"/>
    </row>
    <row r="22" ht="14.25" customHeight="1">
      <c r="A22" s="5" t="s">
        <v>72</v>
      </c>
      <c r="B22" s="5" t="s">
        <v>73</v>
      </c>
      <c r="C22" s="6" t="s">
        <v>74</v>
      </c>
      <c r="D22" s="23">
        <f>D8</f>
        <v>1200</v>
      </c>
      <c r="E22" s="11" t="s">
        <v>75</v>
      </c>
      <c r="F22" s="1"/>
      <c r="G22" s="1"/>
      <c r="H22" s="1"/>
      <c r="I22" s="1"/>
      <c r="J22" s="1"/>
      <c r="K22" s="1"/>
      <c r="L22" s="1"/>
      <c r="M22" s="1"/>
      <c r="N22" s="1"/>
    </row>
    <row r="23" ht="14.25" customHeight="1">
      <c r="A23" s="5" t="s">
        <v>76</v>
      </c>
      <c r="B23" s="5" t="s">
        <v>77</v>
      </c>
      <c r="C23" s="15" t="s">
        <v>64</v>
      </c>
      <c r="D23" s="20">
        <f>D21/D22</f>
        <v>1.884031221</v>
      </c>
      <c r="E23" s="20" t="s">
        <v>78</v>
      </c>
      <c r="F23" s="1"/>
      <c r="G23" s="1"/>
      <c r="H23" s="1"/>
      <c r="I23" s="1"/>
      <c r="J23" s="1"/>
      <c r="K23" s="1"/>
      <c r="L23" s="1"/>
      <c r="M23" s="1"/>
      <c r="N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2021-11-11T16:43:28Z</dcterms:created>
  <dc:creator>Iain Kaplan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91f082-e357-48ae-be1c-7e151bab59c6_Enabled">
    <vt:lpwstr>true</vt:lpwstr>
  </property>
  <property fmtid="{D5CDD505-2E9C-101B-9397-08002B2CF9AE}" pid="3" name="MSIP_Label_4391f082-e357-48ae-be1c-7e151bab59c6_SetDate">
    <vt:lpwstr>2021-12-31T12:33:21Z</vt:lpwstr>
  </property>
  <property fmtid="{D5CDD505-2E9C-101B-9397-08002B2CF9AE}" pid="4" name="MSIP_Label_4391f082-e357-48ae-be1c-7e151bab59c6_Method">
    <vt:lpwstr>Standard</vt:lpwstr>
  </property>
  <property fmtid="{D5CDD505-2E9C-101B-9397-08002B2CF9AE}" pid="5" name="MSIP_Label_4391f082-e357-48ae-be1c-7e151bab59c6_Name">
    <vt:lpwstr>4391f082-e357-48ae-be1c-7e151bab59c6</vt:lpwstr>
  </property>
  <property fmtid="{D5CDD505-2E9C-101B-9397-08002B2CF9AE}" pid="6" name="MSIP_Label_4391f082-e357-48ae-be1c-7e151bab59c6_SiteId">
    <vt:lpwstr>e0c13469-6a2d-4ac3-835b-8ec9ed03c9a7</vt:lpwstr>
  </property>
  <property fmtid="{D5CDD505-2E9C-101B-9397-08002B2CF9AE}" pid="7" name="MSIP_Label_4391f082-e357-48ae-be1c-7e151bab59c6_ActionId">
    <vt:lpwstr>dd26b98b-372e-49b1-ad6c-e12291f3f261</vt:lpwstr>
  </property>
  <property fmtid="{D5CDD505-2E9C-101B-9397-08002B2CF9AE}" pid="8" name="MSIP_Label_4391f082-e357-48ae-be1c-7e151bab59c6_ContentBits">
    <vt:lpwstr>0</vt:lpwstr>
  </property>
</Properties>
</file>